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tables/table3.xml" ContentType="application/vnd.openxmlformats-officedocument.spreadsheetml.table+xml"/>
  <Override PartName="/xl/worksheets/sheet4.xml" ContentType="application/vnd.openxmlformats-officedocument.spreadsheetml.worksheet+xml"/>
  <Override PartName="/xl/drawings/drawing4.xml" ContentType="application/vnd.openxmlformats-officedocument.drawing+xml"/>
  <Override PartName="/xl/tables/table4.xml" ContentType="application/vnd.openxmlformats-officedocument.spreadsheetml.table+xml"/>
  <Override PartName="/xl/worksheets/sheet5.xml" ContentType="application/vnd.openxmlformats-officedocument.spreadsheetml.worksheet+xml"/>
  <Override PartName="/xl/drawings/drawing5.xml" ContentType="application/vnd.openxmlformats-officedocument.drawing+xml"/>
  <Override PartName="/xl/tables/table5.xml" ContentType="application/vnd.openxmlformats-officedocument.spreadsheetml.table+xml"/>
  <Override PartName="/xl/worksheets/sheet6.xml" ContentType="application/vnd.openxmlformats-officedocument.spreadsheetml.worksheet+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worksheets/sheet7.xml" ContentType="application/vnd.openxmlformats-officedocument.spreadsheetml.worksheet+xml"/>
  <Override PartName="/xl/drawings/drawing7.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worksheets/sheet8.xml" ContentType="application/vnd.openxmlformats-officedocument.spreadsheetml.worksheet+xml"/>
  <Override PartName="/xl/drawings/drawing8.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worksheets/sheet9.xml" ContentType="application/vnd.openxmlformats-officedocument.spreadsheetml.worksheet+xml"/>
  <Override PartName="/xl/drawings/drawing9.xml" ContentType="application/vnd.openxmlformats-officedocument.drawing+xml"/>
  <Override PartName="/xl/tables/table12.xml" ContentType="application/vnd.openxmlformats-officedocument.spreadsheetml.table+xml"/>
  <Override PartName="/xl/tables/table13.xml" ContentType="application/vnd.openxmlformats-officedocument.spreadsheetml.table+xml"/>
  <Override PartName="/xl/worksheets/sheet10.xml" ContentType="application/vnd.openxmlformats-officedocument.spreadsheetml.worksheet+xml"/>
  <Override PartName="/xl/drawings/drawing10.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worksheets/sheet11.xml" ContentType="application/vnd.openxmlformats-officedocument.spreadsheetml.worksheet+xml"/>
  <Override PartName="/xl/drawings/drawing11.xml" ContentType="application/vnd.openxmlformats-officedocument.drawing+xml"/>
  <Override PartName="/xl/tables/table16.xml" ContentType="application/vnd.openxmlformats-officedocument.spreadsheetml.table+xml"/>
  <Override PartName="/xl/worksheets/sheet12.xml" ContentType="application/vnd.openxmlformats-officedocument.spreadsheetml.worksheet+xml"/>
  <Override PartName="/xl/drawings/drawing12.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worksheets/sheet13.xml" ContentType="application/vnd.openxmlformats-officedocument.spreadsheetml.worksheet+xml"/>
  <Override PartName="/xl/drawings/drawing13.xml" ContentType="application/vnd.openxmlformats-officedocument.drawing+xml"/>
  <Override PartName="/xl/tables/table19.xml" ContentType="application/vnd.openxmlformats-officedocument.spreadsheetml.table+xml"/>
  <Override PartName="/xl/worksheets/sheet14.xml" ContentType="application/vnd.openxmlformats-officedocument.spreadsheetml.worksheet+xml"/>
  <Override PartName="/xl/drawings/drawing14.xml" ContentType="application/vnd.openxmlformats-officedocument.drawing+xml"/>
  <Override PartName="/xl/tables/table20.xml" ContentType="application/vnd.openxmlformats-officedocument.spreadsheetml.table+xml"/>
  <Override PartName="/xl/tables/table21.xml" ContentType="application/vnd.openxmlformats-officedocument.spreadsheetml.table+xml"/>
  <Override PartName="/xl/worksheets/sheet15.xml" ContentType="application/vnd.openxmlformats-officedocument.spreadsheetml.worksheet+xml"/>
  <Override PartName="/xl/drawings/drawing15.xml" ContentType="application/vnd.openxmlformats-officedocument.drawing+xml"/>
  <Override PartName="/xl/tables/table22.xml" ContentType="application/vnd.openxmlformats-officedocument.spreadsheetml.table+xml"/>
  <Override PartName="/xl/tables/table23.xml" ContentType="application/vnd.openxmlformats-officedocument.spreadsheetml.table+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Cover" sheetId="1" state="visible" r:id="rId1"/>
    <sheet name="Table_of_contents" sheetId="2" state="visible" r:id="rId2"/>
    <sheet name="Notes" sheetId="3" state="visible" r:id="rId3"/>
    <sheet name="1" sheetId="4" state="visible" r:id="rId4"/>
    <sheet name="2" sheetId="5" state="visible" r:id="rId5"/>
    <sheet name="3" sheetId="6" state="visible" r:id="rId6"/>
    <sheet name="4" sheetId="7" state="visible" r:id="rId7"/>
    <sheet name="5" sheetId="8" state="visible" r:id="rId8"/>
    <sheet name="6" sheetId="9" state="visible" r:id="rId9"/>
    <sheet name="7" sheetId="10" state="visible" r:id="rId10"/>
    <sheet name="8" sheetId="11" state="visible" r:id="rId11"/>
    <sheet name="9" sheetId="12" state="visible" r:id="rId12"/>
    <sheet name="10" sheetId="13" state="visible" r:id="rId13"/>
    <sheet name="11" sheetId="14" state="visible" r:id="rId14"/>
    <sheet name="12" sheetId="15" state="visible" r:id="rId15"/>
  </sheets>
</workbook>
</file>

<file path=xl/sharedStrings.xml><?xml version="1.0" encoding="utf-8"?>
<sst xmlns="http://schemas.openxmlformats.org/spreadsheetml/2006/main" count="191" uniqueCount="191">
  <si>
    <t xml:space="preserve">Probation Board for Northern Ireland (PBNI) Quarterly Caseload Statistics</t>
  </si>
  <si>
    <t xml:space="preserve">Quarter 1 2026/27 Statistical Tables</t>
  </si>
  <si>
    <t xml:space="preserve">These tables present data on the caseload i.e. the number of individual Orders and Licences being supervised by the Probation Board for Northern Ireland (PBNI) as of 30 June 2026 by type of Order/Licence along with comparisons with previous quarters.
Data are also presented at service user level as individual service users can be under supervision with PBNI for multiple Orders/Licences at any given time.  In particular, a breakdown by age is provided as well as some detail on the assessment of service users’ likelihood to reoffend and those identified as higher risk.
The tables also present data on the number of reports completed by PBNI and the number of victims registered with PBNI throughout the quarter.  In the reports for Quarters 1, 2 and 3 these figures should be treated as provisional. During the production of the end of year annual report they may be revised. Figures published in the Quarter 4 report will be the finalised data which corresponds with the data published in the annual report.</t>
  </si>
  <si>
    <t xml:space="preserve">Linked report:</t>
  </si>
  <si>
    <t xml:space="preserve">PBNI Quarterly Caseload Statistics, Quarter 1, 2026/27</t>
  </si>
  <si>
    <t xml:space="preserve">Theme:</t>
  </si>
  <si>
    <t xml:space="preserve">Crime, justice and law</t>
  </si>
  <si>
    <t xml:space="preserve">Coverage:</t>
  </si>
  <si>
    <t xml:space="preserve">Northern Ireland</t>
  </si>
  <si>
    <t xml:space="preserve">Frequency:</t>
  </si>
  <si>
    <t xml:space="preserve">Quarterly</t>
  </si>
  <si>
    <t xml:space="preserve">Date of publication:</t>
  </si>
  <si>
    <t xml:space="preserve">26 August 2026</t>
  </si>
  <si>
    <t xml:space="preserve">The next publication date will be in Nov 2026 (exact date to be confirmed).</t>
  </si>
  <si>
    <t xml:space="preserve">Produced by:</t>
  </si>
  <si>
    <t xml:space="preserve">Statistics and Research Branch
Probation Board for Northern Ireland
80-90 North Street
Belfast BT1 1LD</t>
  </si>
  <si>
    <t xml:space="preserve">Email:</t>
  </si>
  <si>
    <t xml:space="preserve">statsandresearch@probation-ni.gov.uk</t>
  </si>
  <si>
    <t xml:space="preserve">Telephone:</t>
  </si>
  <si>
    <t xml:space="preserve">028 9052 2522</t>
  </si>
  <si>
    <t xml:space="preserve">Table of contents</t>
  </si>
  <si>
    <t xml:space="preserve">This worksheet contains one table</t>
  </si>
  <si>
    <t xml:space="preserve">Notes related to the data in this spreadsheet.</t>
  </si>
  <si>
    <t xml:space="preserve">Footnote number</t>
  </si>
  <si>
    <t xml:space="preserve">Footnote text</t>
  </si>
  <si>
    <t xml:space="preserve">Note 1</t>
  </si>
  <si>
    <t xml:space="preserve">Counts are reported by number of orders rather than individuals involved i.e. service users can be subject to multiple orders.  For this reason, figures can’t be directly compared to those produced by the Youth Justice Agency.</t>
  </si>
  <si>
    <t xml:space="preserve">Note 2</t>
  </si>
  <si>
    <t xml:space="preserve">Assessment, Case management &amp; Evaluation system (ACE) is used to assess the likelihood of re-offending within a two-year period, based on the prevalence of various social, personal, and offending related issues.  A scoring system is used to identify the likelihood of re-offending with a score of 0 to 15 indicating a low risk, a score of 16 to 29 indicating a medium risk and a score of 30 or more indicating a high risk.</t>
  </si>
  <si>
    <t xml:space="preserve">Note 3</t>
  </si>
  <si>
    <t xml:space="preserve">Public Protection Arrangements for Northern Ireland (PPANI) provides assessment and management of the risks posed by certain sexual and violent individuals.  Service users categorised under PPANI are assigned a category from one to three, with Category 1 indicating low risk and Category 3 indicating high risk.</t>
  </si>
  <si>
    <t xml:space="preserve">Note 4</t>
  </si>
  <si>
    <t xml:space="preserve">Service users who have been assessed as Significant Risk of Serious Harm to others (SROSH), are considered to present a high likelihood of committing a further offence, causing serious harm.</t>
  </si>
  <si>
    <t xml:space="preserve">Note 5</t>
  </si>
  <si>
    <t xml:space="preserve">Other Orders/Licences include Custody Probation Orders, Extended Custodial Sentences (ECS), GB Transfer Licences, Indeterminate Custodial Sentences (ICS), Juvenile Justice Centre Orders (JJCO), Life Sentence Licences, Sex Offender Licences, Supervised Activity Orders, Supervision and Treatment Orders and Non Statutory Orders.</t>
  </si>
  <si>
    <t xml:space="preserve">Note 6</t>
  </si>
  <si>
    <t xml:space="preserve">A change in recording practice means data relating to Prison Reports and PPANI Designated Risk Manager (DRM) Reports is available from April 2025 onwards.</t>
  </si>
  <si>
    <t xml:space="preserve">Note 7</t>
  </si>
  <si>
    <t xml:space="preserve">Prison Reports include PDP Co Ordinators Reports, PDP Update Reports and PDU Release Plans.</t>
  </si>
  <si>
    <t xml:space="preserve">Note 8</t>
  </si>
  <si>
    <t xml:space="preserve">Other Reports include Probation Officers Reports, Recall Reports, Substance Misuse Court (SMC) Progress Reports, SMC Suitability Reports, SMC Assessment &amp; Intervention Reports, Revocation Reports, Home Circumstances Reports and PPANI Designated Risk Manager (DRM) Reports.</t>
  </si>
  <si>
    <t xml:space="preserve">Note 9</t>
  </si>
  <si>
    <t xml:space="preserve">All victim registration schemes in Northern Ireland are voluntary, so victims won’t receive information about the sentence of the person who has offended unless they have registered.</t>
  </si>
  <si>
    <t xml:space="preserve">Table 1: Service users and caseload supervised by PBNI, 31 March 2021 to 30 June 2026</t>
  </si>
  <si>
    <t xml:space="preserve">Source: PBNI Quarterly Caseload, Quarter 1 2026/27</t>
  </si>
  <si>
    <t xml:space="preserve">Some shorthand is used in this table, PBNI = Probation Board for Northern Ireland</t>
  </si>
  <si>
    <t xml:space="preserve">Point in time</t>
  </si>
  <si>
    <t xml:space="preserve">Total PBNI caseload</t>
  </si>
  <si>
    <t xml:space="preserve">Total service users</t>
  </si>
  <si>
    <t xml:space="preserve">31 March 2021</t>
  </si>
  <si>
    <t xml:space="preserve">30 June 2021</t>
  </si>
  <si>
    <t xml:space="preserve">30 September 2021</t>
  </si>
  <si>
    <t xml:space="preserve">31 December 2021</t>
  </si>
  <si>
    <t xml:space="preserve">31 March 2022</t>
  </si>
  <si>
    <t xml:space="preserve">30 June 2022</t>
  </si>
  <si>
    <t xml:space="preserve">30 September 2022</t>
  </si>
  <si>
    <t xml:space="preserve">31 December 2022</t>
  </si>
  <si>
    <t xml:space="preserve">31 March 2023</t>
  </si>
  <si>
    <t xml:space="preserve">30 June 2023</t>
  </si>
  <si>
    <t xml:space="preserve">30 September 2023</t>
  </si>
  <si>
    <t xml:space="preserve">31 December 2023</t>
  </si>
  <si>
    <t xml:space="preserve">31 March 2024</t>
  </si>
  <si>
    <t xml:space="preserve">30 June 2024</t>
  </si>
  <si>
    <t xml:space="preserve">30 September 2024</t>
  </si>
  <si>
    <t xml:space="preserve">31 December 2024</t>
  </si>
  <si>
    <t xml:space="preserve">31 March 2025</t>
  </si>
  <si>
    <t xml:space="preserve">30 June 2025</t>
  </si>
  <si>
    <t xml:space="preserve">30 September 2025</t>
  </si>
  <si>
    <t xml:space="preserve">31 December 2025</t>
  </si>
  <si>
    <t xml:space="preserve">31 March 2026</t>
  </si>
  <si>
    <t xml:space="preserve">30 June 2026</t>
  </si>
  <si>
    <t xml:space="preserve">Table 2: Caseload supervised by PBNI by type of supervision, 30 June 2024 to 30 June 2026</t>
  </si>
  <si>
    <t xml:space="preserve">Community supervision</t>
  </si>
  <si>
    <t xml:space="preserve">Custody supervision</t>
  </si>
  <si>
    <t xml:space="preserve">Table 3: PBNI caseload by type of Order/Licence, 30 June 2024 to 30 June 2026</t>
  </si>
  <si>
    <t xml:space="preserve">This worksheet contains two tables presented vertically. Some cells refer to notes which can be found in a table on the notes worksheet.</t>
  </si>
  <si>
    <t xml:space="preserve">Type of Order/Licence</t>
  </si>
  <si>
    <t xml:space="preserve">Combination Order</t>
  </si>
  <si>
    <t xml:space="preserve">Community Service Order (CSO)</t>
  </si>
  <si>
    <t xml:space="preserve">Custody Probation Order</t>
  </si>
  <si>
    <t xml:space="preserve">Juvenile Justice Centre Order (JJCO) [Note 1]</t>
  </si>
  <si>
    <t xml:space="preserve">Probation Order (PO)</t>
  </si>
  <si>
    <t xml:space="preserve">Enhanced Combination Order (ECO)</t>
  </si>
  <si>
    <t xml:space="preserve">Supervision and Treatment Order</t>
  </si>
  <si>
    <t xml:space="preserve">Supervised Activity Order</t>
  </si>
  <si>
    <t xml:space="preserve">Determinate Custodial Sentence (DCS)</t>
  </si>
  <si>
    <t xml:space="preserve">Life Sentence Licence</t>
  </si>
  <si>
    <t xml:space="preserve">Sex Offender Licence</t>
  </si>
  <si>
    <t xml:space="preserve">GB Transfer Licence</t>
  </si>
  <si>
    <t xml:space="preserve">Extended Custodial Sentence (ECS)</t>
  </si>
  <si>
    <t xml:space="preserve">Indeterminate Custodial Sentence (ICS)</t>
  </si>
  <si>
    <t xml:space="preserve">Remand/Sentence</t>
  </si>
  <si>
    <t xml:space="preserve">Other Non Statutory</t>
  </si>
  <si>
    <t xml:space="preserve">Table 4: Service users supervised by PBNI by age, 30 June 2024 to 30 June 2026</t>
  </si>
  <si>
    <t xml:space="preserve">Under 20</t>
  </si>
  <si>
    <t xml:space="preserve">20 to 29</t>
  </si>
  <si>
    <t xml:space="preserve">30 to 39</t>
  </si>
  <si>
    <t xml:space="preserve">40 to 49</t>
  </si>
  <si>
    <t xml:space="preserve">50 to 59</t>
  </si>
  <si>
    <t xml:space="preserve">60 and over</t>
  </si>
  <si>
    <t xml:space="preserve">Table 5: Service users supervised by PBNI by ACE category [Note 2], 30 June 2024 to 30 June 2026</t>
  </si>
  <si>
    <t xml:space="preserve">Some shorthand is used in this table, PBNI = Probation Board for Northern Ireland, ACE = Assessment, Case Management &amp; Evaluation System</t>
  </si>
  <si>
    <t xml:space="preserve">ACE category [Note 2]</t>
  </si>
  <si>
    <t xml:space="preserve">High</t>
  </si>
  <si>
    <t xml:space="preserve">Medium</t>
  </si>
  <si>
    <t xml:space="preserve">Low</t>
  </si>
  <si>
    <t xml:space="preserve">No ACE completed [Note 2]</t>
  </si>
  <si>
    <t xml:space="preserve">% of service users with ACE assessment completed [Note 2]</t>
  </si>
  <si>
    <t xml:space="preserve">Table 6: Service users categorised under PPANI [Note 3] by category, 30 June 2024 to 30 June 2026</t>
  </si>
  <si>
    <t xml:space="preserve">Some shorthand is used in this table, PBNI = Probation Board for Northern Ireland, PPANI = Public Protection Arrangements for Northern Ireland</t>
  </si>
  <si>
    <t xml:space="preserve">PPANI category [Note 3]</t>
  </si>
  <si>
    <t xml:space="preserve">Category 1</t>
  </si>
  <si>
    <t xml:space="preserve">Category 2</t>
  </si>
  <si>
    <t xml:space="preserve">Category 3</t>
  </si>
  <si>
    <t xml:space="preserve">Total service users categorised under PPANI [Note 3]</t>
  </si>
  <si>
    <t xml:space="preserve">% of service users categorised under PPANI [Note 3]</t>
  </si>
  <si>
    <t xml:space="preserve">Table 7: Service users assessed as SROSH [Note 4] by Directorate, 30 June 2024 to 30 June 2026</t>
  </si>
  <si>
    <t xml:space="preserve">Some shorthand is used in this table, PBNI = Probation Board for Northern Ireland, SROSH = Significant Risk of Serious Harm to Others</t>
  </si>
  <si>
    <t xml:space="preserve">PBNI Directorate</t>
  </si>
  <si>
    <t xml:space="preserve">Belfast</t>
  </si>
  <si>
    <t xml:space="preserve">Prison</t>
  </si>
  <si>
    <t xml:space="preserve">Rural</t>
  </si>
  <si>
    <t xml:space="preserve">Other</t>
  </si>
  <si>
    <t xml:space="preserve">Specialist</t>
  </si>
  <si>
    <t xml:space="preserve">Total service users assessed as SROSH [Note 4]</t>
  </si>
  <si>
    <t xml:space="preserve">% of service users assessed as SROSH [Note 4]</t>
  </si>
  <si>
    <t xml:space="preserve">Table 8: New caseload supervised by PBNI and count of service users involved, Quarter 4 2020/21 to Quarter 1 2026/27</t>
  </si>
  <si>
    <t xml:space="preserve">Quarter</t>
  </si>
  <si>
    <t xml:space="preserve">New PBNI caseload</t>
  </si>
  <si>
    <t xml:space="preserve">Service users involved</t>
  </si>
  <si>
    <t xml:space="preserve">January to March 2021</t>
  </si>
  <si>
    <t xml:space="preserve">April to June 2021</t>
  </si>
  <si>
    <t xml:space="preserve">July to September 2021</t>
  </si>
  <si>
    <t xml:space="preserve">October to December 2021</t>
  </si>
  <si>
    <t xml:space="preserve">January to March 2022</t>
  </si>
  <si>
    <t xml:space="preserve">April to June 2022</t>
  </si>
  <si>
    <t xml:space="preserve">July to September 2022</t>
  </si>
  <si>
    <t xml:space="preserve">October to December 2022</t>
  </si>
  <si>
    <t xml:space="preserve">January to March 2023</t>
  </si>
  <si>
    <t xml:space="preserve">April to June 2023</t>
  </si>
  <si>
    <t xml:space="preserve">July to September 2023</t>
  </si>
  <si>
    <t xml:space="preserve">October to December 2023</t>
  </si>
  <si>
    <t xml:space="preserve">January to March 2024</t>
  </si>
  <si>
    <t xml:space="preserve">April to June 2024</t>
  </si>
  <si>
    <t xml:space="preserve">July to September 2024</t>
  </si>
  <si>
    <t xml:space="preserve">October to December 2024</t>
  </si>
  <si>
    <t xml:space="preserve">January to March 2025</t>
  </si>
  <si>
    <t xml:space="preserve">April to June 2025</t>
  </si>
  <si>
    <t xml:space="preserve">July to September 2025</t>
  </si>
  <si>
    <t xml:space="preserve">October to December 2025</t>
  </si>
  <si>
    <t xml:space="preserve">January to March 2026</t>
  </si>
  <si>
    <t xml:space="preserve">April to June 2026</t>
  </si>
  <si>
    <t xml:space="preserve">Table 9: New caseload supervised by PBNI by type of Order/Licence, Quarter 1 2024/25 to Quarter 1 2026/27</t>
  </si>
  <si>
    <t xml:space="preserve">April to June
2024</t>
  </si>
  <si>
    <t xml:space="preserve">All other Orders/Licences [Note 5]</t>
  </si>
  <si>
    <t xml:space="preserve">Table 10: Reports completed by PBNI [Note 6], Quarter 4 2020/21 to Quarter 1 2026/27</t>
  </si>
  <si>
    <t xml:space="preserve">Total reports completed (including letters)
[Note 6]</t>
  </si>
  <si>
    <t xml:space="preserve">Total reports completed (excluding letters)
[Note 6]</t>
  </si>
  <si>
    <t xml:space="preserve">Table 11: Reports completed by PBNI [Note 6] by type of report, Quarter 1 2024/25 to Quarter 1 2026/27</t>
  </si>
  <si>
    <t xml:space="preserve">Some shorthand is used in this table, PBNI = Probation Board for Northern Ireland, z = Not applicable</t>
  </si>
  <si>
    <t xml:space="preserve">Type of Report</t>
  </si>
  <si>
    <t xml:space="preserve">Addendum Report</t>
  </si>
  <si>
    <t xml:space="preserve">Breach Report</t>
  </si>
  <si>
    <t xml:space="preserve">Crown Court Report (CCR)/Pre Sentence Report (PSR)</t>
  </si>
  <si>
    <t xml:space="preserve">Magistrates’ Court Report (MCR)</t>
  </si>
  <si>
    <t xml:space="preserve">Short Adjournment Report (SAR)</t>
  </si>
  <si>
    <t xml:space="preserve">Prison Report [Note 6] [Note 7]</t>
  </si>
  <si>
    <t xml:space="preserve">z</t>
  </si>
  <si>
    <t xml:space="preserve">Other report [Note 6] [Note 8]</t>
  </si>
  <si>
    <t xml:space="preserve">Letter to court</t>
  </si>
  <si>
    <t xml:space="preserve">Missing report type</t>
  </si>
  <si>
    <t xml:space="preserve">Total reports completed (including letters)</t>
  </si>
  <si>
    <t xml:space="preserve">Total reports completed (excluding letters)</t>
  </si>
  <si>
    <t xml:space="preserve">Table 12: Victims registered [Note 9] with PBNI, Quarter 4 2020/21 to Quarter 1 2026/27</t>
  </si>
  <si>
    <t xml:space="preserve">Total victims registered
[Note 9]</t>
  </si>
  <si>
    <t xml:space="preserve">New victims registered
[Note 9]</t>
  </si>
  <si>
    <t xml:space="preserve">Worksheet name</t>
  </si>
  <si>
    <t xml:space="preserve">Worksheet title</t>
  </si>
  <si>
    <t xml:space="preserve">Notes</t>
  </si>
  <si>
    <t xml:space="preserve">1</t>
  </si>
  <si>
    <t xml:space="preserve">2</t>
  </si>
  <si>
    <t xml:space="preserve">3</t>
  </si>
  <si>
    <t xml:space="preserve">4</t>
  </si>
  <si>
    <t xml:space="preserve">5</t>
  </si>
  <si>
    <t xml:space="preserve">6</t>
  </si>
  <si>
    <t xml:space="preserve">7</t>
  </si>
  <si>
    <t xml:space="preserve">8</t>
  </si>
  <si>
    <t xml:space="preserve">9</t>
  </si>
  <si>
    <t xml:space="preserve">10</t>
  </si>
  <si>
    <t xml:space="preserve">11</t>
  </si>
  <si>
    <t xml:space="preserve">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</si>
</sst>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
    <numFmt numFmtId="167" formatCode="0.0%"/>
  </numFmts>
  <fonts count="8">
    <font>
      <sz val="11"/>
      <color rgb="FF000000"/>
      <name val="Calibri"/>
      <family val="2"/>
      <scheme val="minor"/>
    </font>
    <font>
      <sz val="16"/>
      <color rgb="FF000000"/>
      <name val="Calibri"/>
      <b/>
    </font>
    <font>
      <sz val="14"/>
      <color rgb="FF000000"/>
      <name val="Calibri"/>
      <b/>
    </font>
    <font>
      <sz val="11"/>
      <color rgb="FF000000"/>
      <name val="Calibri"/>
      <b/>
    </font>
    <font>
      <sz val="11"/>
      <color rgb="FF000000"/>
      <name val="Calibri"/>
    </font>
    <font>
      <sz val="11"/>
      <color theme="10"/>
      <name val="Calibri"/>
      <u val="single"/>
    </font>
    <font>
      <sz val="11"/>
      <color rgb="FF0563C1"/>
      <name val="Calibri"/>
      <u val="single"/>
    </font>
    <font>
      <sz val="12"/>
      <color rgb="FF000000"/>
      <name val="Calibri"/>
      <b/>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2" fillId="0" borderId="0" xfId="0" applyFont="1"/>
    <xf numFmtId="0" fontId="3" fillId="0" borderId="0" xfId="0" applyFont="1" applyAlignment="1">
      <alignment horizontal="left" vertical="bottom" wrapText="1"/>
    </xf>
    <xf numFmtId="0" fontId="4" fillId="0" borderId="0" xfId="0" applyFont="1" applyAlignment="1">
      <alignment vertical="top" wrapText="1"/>
    </xf>
    <xf numFmtId="0" fontId="5" fillId="0" borderId="0" xfId="0" applyFont="1"/>
    <xf numFmtId="0" fontId="6" fillId="0" borderId="0" xfId="0" applyFont="1"/>
    <xf numFmtId="0" fontId="7" fillId="0" borderId="0" xfId="0" applyFont="1"/>
    <xf numFmtId="0" fontId="3" fillId="0" borderId="0" xfId="0" applyFont="1" applyAlignment="1">
      <alignment horizontal="right" vertical="bottom" wrapText="1"/>
    </xf>
    <xf numFmtId="166" fontId="4" fillId="0" borderId="0" xfId="0" applyFont="1" applyNumberFormat="1" applyAlignment="1">
      <alignment horizontal="right"/>
    </xf>
    <xf numFmtId="167" fontId="4" fillId="0" borderId="0" xfId="0" applyFont="1" applyNumberFormat="1" applyAlignment="1">
      <alignment horizontal="right"/>
    </xf>
    <xf numFmtId="0" fontId="6" fillId="0" borderId="0" xfId="0" applyFont="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s>
</file>

<file path=xl/tables/table10.xml><?xml version="1.0" encoding="utf-8"?>
<table xmlns="http://schemas.openxmlformats.org/spreadsheetml/2006/main" id="10" name="table5a_pbni_caseload_by_type_of_order_licence_30.06.2024_to_30.06.2026_numbers" displayName="table5a_pbni_caseload_by_type_of_order_licence_30.06.2024_to_30.06.2026_numbers" ref="A6:J12" totalsRowCount="0" totalsRowShown="0">
  <tableColumns count="10">
    <tableColumn id="1" name="ACE category [Note 2]"/>
    <tableColumn id="2" name="30 June 2024"/>
    <tableColumn id="3" name="30 September 2024"/>
    <tableColumn id="4" name="31 December 2024"/>
    <tableColumn id="5" name="31 March 2025"/>
    <tableColumn id="6" name="30 June 2025"/>
    <tableColumn id="7" name="30 September 2025"/>
    <tableColumn id="8" name="31 December 2025"/>
    <tableColumn id="9" name="31 March 2026"/>
    <tableColumn id="10" name="30 June 2026"/>
  </tableColumns>
  <tableStyleInfo name="none" showFirstColumn="0" showLastColumn="0" showRowStripes="1" showColumnStripes="0"/>
</table>
</file>

<file path=xl/tables/table11.xml><?xml version="1.0" encoding="utf-8"?>
<table xmlns="http://schemas.openxmlformats.org/spreadsheetml/2006/main" id="11" name="table5b_pbni_caseload_by_type_of_order_licence_30.06.2024_to_30.06.2026_percentages" displayName="table5b_pbni_caseload_by_type_of_order_licence_30.06.2024_to_30.06.2026_percentages" ref="A13:J18" totalsRowCount="0" totalsRowShown="0">
  <tableColumns count="10">
    <tableColumn id="1" name="ACE category [Note 2]"/>
    <tableColumn id="2" name="30 June 2024"/>
    <tableColumn id="3" name="30 September 2024"/>
    <tableColumn id="4" name="31 December 2024"/>
    <tableColumn id="5" name="31 March 2025"/>
    <tableColumn id="6" name="30 June 2025"/>
    <tableColumn id="7" name="30 September 2025"/>
    <tableColumn id="8" name="31 December 2025"/>
    <tableColumn id="9" name="31 March 2026"/>
    <tableColumn id="10" name="30 June 2026"/>
  </tableColumns>
  <tableStyleInfo name="none" showFirstColumn="0" showLastColumn="0" showRowStripes="1" showColumnStripes="0"/>
</table>
</file>

<file path=xl/tables/table12.xml><?xml version="1.0" encoding="utf-8"?>
<table xmlns="http://schemas.openxmlformats.org/spreadsheetml/2006/main" id="12" name="table6a_service_users_categorised_under_ppani_by_category_30.06.2024_to_30.06.2026_numbers" displayName="table6a_service_users_categorised_under_ppani_by_category_30.06.2024_to_30.06.2026_numbers" ref="A6:J12" totalsRowCount="0" totalsRowShown="0">
  <tableColumns count="10">
    <tableColumn id="1" name="PPANI category [Note 3]"/>
    <tableColumn id="2" name="30 June 2024"/>
    <tableColumn id="3" name="30 September 2024"/>
    <tableColumn id="4" name="31 December 2024"/>
    <tableColumn id="5" name="31 March 2025"/>
    <tableColumn id="6" name="30 June 2025"/>
    <tableColumn id="7" name="30 September 2025"/>
    <tableColumn id="8" name="31 December 2025"/>
    <tableColumn id="9" name="31 March 2026"/>
    <tableColumn id="10" name="30 June 2026"/>
  </tableColumns>
  <tableStyleInfo name="none" showFirstColumn="0" showLastColumn="0" showRowStripes="1" showColumnStripes="0"/>
</table>
</file>

<file path=xl/tables/table13.xml><?xml version="1.0" encoding="utf-8"?>
<table xmlns="http://schemas.openxmlformats.org/spreadsheetml/2006/main" id="13" name="table6b_service_users_categorised_under_ppani_by_category_30.06.2024_to_30.06.2026_percentages" displayName="table6b_service_users_categorised_under_ppani_by_category_30.06.2024_to_30.06.2026_percentages" ref="A13:J17" totalsRowCount="0" totalsRowShown="0">
  <tableColumns count="10">
    <tableColumn id="1" name="PPANI category [Note 3]"/>
    <tableColumn id="2" name="30 June 2024"/>
    <tableColumn id="3" name="30 September 2024"/>
    <tableColumn id="4" name="31 December 2024"/>
    <tableColumn id="5" name="31 March 2025"/>
    <tableColumn id="6" name="30 June 2025"/>
    <tableColumn id="7" name="30 September 2025"/>
    <tableColumn id="8" name="31 December 2025"/>
    <tableColumn id="9" name="31 March 2026"/>
    <tableColumn id="10" name="30 June 2026"/>
  </tableColumns>
  <tableStyleInfo name="none" showFirstColumn="0" showLastColumn="0" showRowStripes="1" showColumnStripes="0"/>
</table>
</file>

<file path=xl/tables/table14.xml><?xml version="1.0" encoding="utf-8"?>
<table xmlns="http://schemas.openxmlformats.org/spreadsheetml/2006/main" id="14" name="table7a_service_users_assessed_as_srosh_by_directorate_30.06.2024_to_30.06.2026_numbers" displayName="table7a_service_users_assessed_as_srosh_by_directorate_30.06.2024_to_30.06.2026_numbers" ref="A6:J14" totalsRowCount="0" totalsRowShown="0">
  <tableColumns count="10">
    <tableColumn id="1" name="PBNI Directorate"/>
    <tableColumn id="2" name="30 June 2024"/>
    <tableColumn id="3" name="30 September 2024"/>
    <tableColumn id="4" name="31 December 2024"/>
    <tableColumn id="5" name="31 March 2025"/>
    <tableColumn id="6" name="30 June 2025"/>
    <tableColumn id="7" name="30 September 2025"/>
    <tableColumn id="8" name="31 December 2025"/>
    <tableColumn id="9" name="31 March 2026"/>
    <tableColumn id="10" name="30 June 2026"/>
  </tableColumns>
  <tableStyleInfo name="none" showFirstColumn="0" showLastColumn="0" showRowStripes="1" showColumnStripes="0"/>
</table>
</file>

<file path=xl/tables/table15.xml><?xml version="1.0" encoding="utf-8"?>
<table xmlns="http://schemas.openxmlformats.org/spreadsheetml/2006/main" id="15" name="table7b_service_users_assessed_as_srosh_by_directorate_30.06.2024_to_30.06.2026_percentages" displayName="table7b_service_users_assessed_as_srosh_by_directorate_30.06.2024_to_30.06.2026_percentages" ref="A15:J21" totalsRowCount="0" totalsRowShown="0">
  <tableColumns count="10">
    <tableColumn id="1" name="PBNI Directorate"/>
    <tableColumn id="2" name="30 June 2024"/>
    <tableColumn id="3" name="30 September 2024"/>
    <tableColumn id="4" name="31 December 2024"/>
    <tableColumn id="5" name="31 March 2025"/>
    <tableColumn id="6" name="30 June 2025"/>
    <tableColumn id="7" name="30 September 2025"/>
    <tableColumn id="8" name="31 December 2025"/>
    <tableColumn id="9" name="31 March 2026"/>
    <tableColumn id="10" name="30 June 2026"/>
  </tableColumns>
  <tableStyleInfo name="none" showFirstColumn="0" showLastColumn="0" showRowStripes="1" showColumnStripes="0"/>
</table>
</file>

<file path=xl/tables/table16.xml><?xml version="1.0" encoding="utf-8"?>
<table xmlns="http://schemas.openxmlformats.org/spreadsheetml/2006/main" id="16" name="table8_new_caseload_supervised_by_pbni_and_count_of_service_users_involved_quarter4_2020.21_to_quarter1_2026.27" displayName="table8_new_caseload_supervised_by_pbni_and_count_of_service_users_involved_quarter4_2020.21_to_quarter1_2026.27" ref="A6:C28" totalsRowCount="0" totalsRowShown="0">
  <tableColumns count="3">
    <tableColumn id="1" name="Quarter"/>
    <tableColumn id="2" name="New PBNI caseload"/>
    <tableColumn id="3" name="Service users involved"/>
  </tableColumns>
  <tableStyleInfo name="none" showFirstColumn="0" showLastColumn="0" showRowStripes="1" showColumnStripes="0"/>
</table>
</file>

<file path=xl/tables/table17.xml><?xml version="1.0" encoding="utf-8"?>
<table xmlns="http://schemas.openxmlformats.org/spreadsheetml/2006/main" id="17" name="table9a_new_caseload_supervised_by_pbni_by_type_of_order_licence_quarter1_2024.25_to_quarter1_2026.27_numbers" displayName="table9a_new_caseload_supervised_by_pbni_by_type_of_order_licence_quarter1_2024.25_to_quarter1_2026.27_numbers" ref="A6:J13" totalsRowCount="0" totalsRowShown="0">
  <tableColumns count="10">
    <tableColumn id="1" name="Type of Order/Licence"/>
    <tableColumn id="2" name="April to June_x000a_2024"/>
    <tableColumn id="3" name="July to September 2024"/>
    <tableColumn id="4" name="October to December 2024"/>
    <tableColumn id="5" name="January to March 2025"/>
    <tableColumn id="6" name="April to June 2025"/>
    <tableColumn id="7" name="July to September 2025"/>
    <tableColumn id="8" name="October to December 2025"/>
    <tableColumn id="9" name="January to March 2026"/>
    <tableColumn id="10" name="April to June 2026"/>
  </tableColumns>
  <tableStyleInfo name="none" showFirstColumn="0" showLastColumn="0" showRowStripes="1" showColumnStripes="0"/>
</table>
</file>

<file path=xl/tables/table18.xml><?xml version="1.0" encoding="utf-8"?>
<table xmlns="http://schemas.openxmlformats.org/spreadsheetml/2006/main" id="18" name="table9b_new_caseload_supervised_by_pbni_by_type_of_order_licence_quarter1_2024.25_to_quarter1_2026.27_percentages" displayName="table9b_new_caseload_supervised_by_pbni_by_type_of_order_licence_quarter1_2024.25_to_quarter1_2026.27_percentages" ref="A14:J21" totalsRowCount="0" totalsRowShown="0">
  <tableColumns count="10">
    <tableColumn id="1" name="Type of Order/Licence"/>
    <tableColumn id="2" name="April to June_x000a_2024"/>
    <tableColumn id="3" name="July to September 2024"/>
    <tableColumn id="4" name="October to December 2024"/>
    <tableColumn id="5" name="January to March 2025"/>
    <tableColumn id="6" name="April to June 2025"/>
    <tableColumn id="7" name="July to September 2025"/>
    <tableColumn id="8" name="October to December 2025"/>
    <tableColumn id="9" name="January to March 2026"/>
    <tableColumn id="10" name="April to June 2026"/>
  </tableColumns>
  <tableStyleInfo name="none" showFirstColumn="0" showLastColumn="0" showRowStripes="1" showColumnStripes="0"/>
</table>
</file>

<file path=xl/tables/table19.xml><?xml version="1.0" encoding="utf-8"?>
<table xmlns="http://schemas.openxmlformats.org/spreadsheetml/2006/main" id="19" name="table10_reports_completed_by_pbni_quarter4_2020.21_to_quarter1_2026.27" displayName="table10_reports_completed_by_pbni_quarter4_2020.21_to_quarter1_2026.27" ref="A6:C28" totalsRowCount="0" totalsRowShown="0">
  <tableColumns count="3">
    <tableColumn id="1" name="Quarter"/>
    <tableColumn id="2" name="Total reports completed (including letters)_x000a_[Note 6]"/>
    <tableColumn id="3" name="Total reports completed (excluding letters)_x000a_[Note 6]"/>
  </tableColumns>
  <tableStyleInfo name="none" showFirstColumn="0" showLastColumn="0" showRowStripes="1" showColumnStripes="0"/>
</table>
</file>

<file path=xl/tables/table20.xml><?xml version="1.0" encoding="utf-8"?>
<table xmlns="http://schemas.openxmlformats.org/spreadsheetml/2006/main" id="20" name="table11a_reports_completed_by_pbni_by_type_of_report_quarter1_2024.25_to_quarter1_2026.27_numbers" displayName="table11a_reports_completed_by_pbni_by_type_of_report_quarter1_2024.25_to_quarter1_2026.27_numbers" ref="A6:J17" totalsRowCount="0" totalsRowShown="0">
  <tableColumns count="10">
    <tableColumn id="1" name="Type of Report"/>
    <tableColumn id="2" name="April to June_x000a_2024"/>
    <tableColumn id="3" name="July to September 2024"/>
    <tableColumn id="4" name="October to December 2024"/>
    <tableColumn id="5" name="January to March 2025"/>
    <tableColumn id="6" name="April to June 2025"/>
    <tableColumn id="7" name="July to September 2025"/>
    <tableColumn id="8" name="October to December 2025"/>
    <tableColumn id="9" name="January to March 2026"/>
    <tableColumn id="10" name="April to June 2026"/>
  </tableColumns>
  <tableStyleInfo name="none" showFirstColumn="0" showLastColumn="0" showRowStripes="1" showColumnStripes="0"/>
</table>
</file>

<file path=xl/tables/table21.xml><?xml version="1.0" encoding="utf-8"?>
<table xmlns="http://schemas.openxmlformats.org/spreadsheetml/2006/main" id="21" name="table11b_reports_completed_by_pbni_by_type_of_report_quarter1_2024.25_to_quarter1_2026.27_percentages" displayName="table11b_reports_completed_by_pbni_by_type_of_report_quarter1_2024.25_to_quarter1_2026.27_percentages" ref="A18:J27" totalsRowCount="0" totalsRowShown="0">
  <tableColumns count="10">
    <tableColumn id="1" name="Type of Report"/>
    <tableColumn id="2" name="April to June_x000a_2024"/>
    <tableColumn id="3" name="July to September 2024"/>
    <tableColumn id="4" name="October to December 2024"/>
    <tableColumn id="5" name="January to March 2025"/>
    <tableColumn id="6" name="April to June 2025"/>
    <tableColumn id="7" name="July to September 2025"/>
    <tableColumn id="8" name="October to December 2025"/>
    <tableColumn id="9" name="January to March 2026"/>
    <tableColumn id="10" name="April to June 2026"/>
  </tableColumns>
  <tableStyleInfo name="none" showFirstColumn="0" showLastColumn="0" showRowStripes="1" showColumnStripes="0"/>
</table>
</file>

<file path=xl/tables/table22.xml><?xml version="1.0" encoding="utf-8"?>
<table xmlns="http://schemas.openxmlformats.org/spreadsheetml/2006/main" id="22" name="table12_victims_registered_with_pbni_quarter4_2020.21_to_quarter1_2026.27" displayName="table12_victims_registered_with_pbni_quarter4_2020.21_to_quarter1_2026.27" ref="A6:C28" totalsRowCount="0" totalsRowShown="0">
  <tableColumns count="3">
    <tableColumn id="1" name="Quarter"/>
    <tableColumn id="2" name="Total victims registered_x000a_[Note 9]"/>
    <tableColumn id="3" name="New victims registered_x000a_[Note 9]"/>
  </tableColumns>
  <tableStyleInfo name="none" showFirstColumn="0" showLastColumn="0" showRowStripes="1" showColumnStripes="0"/>
</table>
</file>

<file path=xl/tables/table23.xml><?xml version="1.0" encoding="utf-8"?>
<table xmlns="http://schemas.openxmlformats.org/spreadsheetml/2006/main" id="23" name="contents_table" displayName="contents_table" ref="A3:B16" totalsRowCount="0" totalsRowShown="0">
  <tableColumns count="2">
    <tableColumn id="1" name="Worksheet name"/>
    <tableColumn id="2" name="Worksheet title"/>
  </tableColumns>
  <tableStyleInfo name="none" showFirstColumn="0" showLastColumn="0" showRowStripes="1" showColumnStripes="0"/>
</table>
</file>

<file path=xl/tables/table3.xml><?xml version="1.0" encoding="utf-8"?>
<table xmlns="http://schemas.openxmlformats.org/spreadsheetml/2006/main" id="3" name="notes_table" displayName="notes_table" ref="A4:B13" totalsRowCount="0" totalsRowShown="0">
  <tableColumns count="2">
    <tableColumn id="1" name="Footnote number"/>
    <tableColumn id="2" name="Footnote text"/>
  </tableColumns>
  <tableStyleInfo name="none" showFirstColumn="0" showLastColumn="0" showRowStripes="1" showColumnStripes="0"/>
</table>
</file>

<file path=xl/tables/table4.xml><?xml version="1.0" encoding="utf-8"?>
<table xmlns="http://schemas.openxmlformats.org/spreadsheetml/2006/main" id="4" name="table1_service_users_and_caseload_supervised_by_pbni_31.03.2021_to_30.06.2026" displayName="table1_service_users_and_caseload_supervised_by_pbni_31.03.2021_to_30.06.2026" ref="A6:C28" totalsRowCount="0" totalsRowShown="0">
  <tableColumns count="3">
    <tableColumn id="1" name="Point in time"/>
    <tableColumn id="2" name="Total PBNI caseload"/>
    <tableColumn id="3" name="Total service users"/>
  </tableColumns>
  <tableStyleInfo name="none" showFirstColumn="0" showLastColumn="0" showRowStripes="1" showColumnStripes="0"/>
</table>
</file>

<file path=xl/tables/table5.xml><?xml version="1.0" encoding="utf-8"?>
<table xmlns="http://schemas.openxmlformats.org/spreadsheetml/2006/main" id="5" name="table2_caseload_supervised_by_pbni_by_type_of_supervision_30.06.2024_to_30.06.2026" displayName="table2_caseload_supervised_by_pbni_by_type_of_supervision_30.06.2024_to_30.06.2026" ref="A6:D15" totalsRowCount="0" totalsRowShown="0">
  <tableColumns count="4">
    <tableColumn id="1" name="Point in time"/>
    <tableColumn id="2" name="Total PBNI caseload"/>
    <tableColumn id="3" name="Community supervision"/>
    <tableColumn id="4" name="Custody supervision"/>
  </tableColumns>
  <tableStyleInfo name="none" showFirstColumn="0" showLastColumn="0" showRowStripes="1" showColumnStripes="0"/>
</table>
</file>

<file path=xl/tables/table6.xml><?xml version="1.0" encoding="utf-8"?>
<table xmlns="http://schemas.openxmlformats.org/spreadsheetml/2006/main" id="6" name="table3a_pbni_caseload_by_type_of_order_licence_30.06.2024_to_30.06.2026_numbers" displayName="table3a_pbni_caseload_by_type_of_order_licence_30.06.2024_to_30.06.2026_numbers" ref="A6:J23" totalsRowCount="0" totalsRowShown="0">
  <tableColumns count="10">
    <tableColumn id="1" name="Type of Order/Licence"/>
    <tableColumn id="2" name="30 June 2024"/>
    <tableColumn id="3" name="30 September 2024"/>
    <tableColumn id="4" name="31 December 2024"/>
    <tableColumn id="5" name="31 March 2025"/>
    <tableColumn id="6" name="30 June 2025"/>
    <tableColumn id="7" name="30 September 2025"/>
    <tableColumn id="8" name="31 December 2025"/>
    <tableColumn id="9" name="31 March 2026"/>
    <tableColumn id="10" name="30 June 2026"/>
  </tableColumns>
  <tableStyleInfo name="none" showFirstColumn="0" showLastColumn="0" showRowStripes="1" showColumnStripes="0"/>
</table>
</file>

<file path=xl/tables/table7.xml><?xml version="1.0" encoding="utf-8"?>
<table xmlns="http://schemas.openxmlformats.org/spreadsheetml/2006/main" id="7" name="table3b_pbni_caseload_by_type_of_order_licence_30.06.2024_to_30.06.2026_percentages" displayName="table3b_pbni_caseload_by_type_of_order_licence_30.06.2024_to_30.06.2026_percentages" ref="A24:J41" totalsRowCount="0" totalsRowShown="0">
  <tableColumns count="10">
    <tableColumn id="1" name="Type of Order/Licence"/>
    <tableColumn id="2" name="30 June 2024"/>
    <tableColumn id="3" name="30 September 2024"/>
    <tableColumn id="4" name="31 December 2024"/>
    <tableColumn id="5" name="31 March 2025"/>
    <tableColumn id="6" name="30 June 2025"/>
    <tableColumn id="7" name="30 September 2025"/>
    <tableColumn id="8" name="31 December 2025"/>
    <tableColumn id="9" name="31 March 2026"/>
    <tableColumn id="10" name="30 June 2026"/>
  </tableColumns>
  <tableStyleInfo name="none" showFirstColumn="0" showLastColumn="0" showRowStripes="1" showColumnStripes="0"/>
</table>
</file>

<file path=xl/tables/table8.xml><?xml version="1.0" encoding="utf-8"?>
<table xmlns="http://schemas.openxmlformats.org/spreadsheetml/2006/main" id="8" name="table4a_service_users_supervised_by_pbni_by_age_30.06.2024_to_30.06.2026_numbers" displayName="table4a_service_users_supervised_by_pbni_by_age_30.06.2024_to_30.06.2026_numbers" ref="A6:H15" totalsRowCount="0" totalsRowShown="0">
  <tableColumns count="8">
    <tableColumn id="1" name="Point in time"/>
    <tableColumn id="2" name="Under 20"/>
    <tableColumn id="3" name="20 to 29"/>
    <tableColumn id="4" name="30 to 39"/>
    <tableColumn id="5" name="40 to 49"/>
    <tableColumn id="6" name="50 to 59"/>
    <tableColumn id="7" name="60 and over"/>
    <tableColumn id="8" name="Total service users"/>
  </tableColumns>
  <tableStyleInfo name="none" showFirstColumn="0" showLastColumn="0" showRowStripes="1" showColumnStripes="0"/>
</table>
</file>

<file path=xl/tables/table9.xml><?xml version="1.0" encoding="utf-8"?>
<table xmlns="http://schemas.openxmlformats.org/spreadsheetml/2006/main" id="9" name="table4b_service_users_supervised_by_pbni_by_age_30.06.2024_to_30.06.2026_percentages" displayName="table4b_service_users_supervised_by_pbni_by_age_30.06.2024_to_30.06.2026_percentages" ref="A16:H25" totalsRowCount="0" totalsRowShown="0">
  <tableColumns count="8">
    <tableColumn id="1" name="Point in time"/>
    <tableColumn id="2" name="Under 20"/>
    <tableColumn id="3" name="20 to 29"/>
    <tableColumn id="4" name="30 to 39"/>
    <tableColumn id="5" name="40 to 49"/>
    <tableColumn id="6" name="50 to 59"/>
    <tableColumn id="7" name="60 and over"/>
    <tableColumn id="8" name="Total service users"/>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mailto:statsandresearch@probation-ni.gov.uk" TargetMode="External"/><Relationship Id="rId2h" Type="http://schemas.openxmlformats.org/officeDocument/2006/relationships/hyperlink" Target="https://www.pbni.org.uk/statistics-and-research" TargetMode="Externa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 Id="rId14" Type="http://schemas.openxmlformats.org/officeDocument/2006/relationships/table" Target="../tables/table14.xml"/><Relationship Id="rId15" Type="http://schemas.openxmlformats.org/officeDocument/2006/relationships/table" Target="../tables/table15.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 Id="rId16" Type="http://schemas.openxmlformats.org/officeDocument/2006/relationships/table" Target="../tables/table16.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 Id="rId17" Type="http://schemas.openxmlformats.org/officeDocument/2006/relationships/table" Target="../tables/table17.xml"/><Relationship Id="rId18" Type="http://schemas.openxmlformats.org/officeDocument/2006/relationships/table" Target="../tables/table18.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 Id="rId19" Type="http://schemas.openxmlformats.org/officeDocument/2006/relationships/table" Target="../tables/table19.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 Id="rId20" Type="http://schemas.openxmlformats.org/officeDocument/2006/relationships/table" Target="../tables/table20.xml"/><Relationship Id="rId21" Type="http://schemas.openxmlformats.org/officeDocument/2006/relationships/table" Target="../tables/table21.x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 Id="rId22" Type="http://schemas.openxmlformats.org/officeDocument/2006/relationships/table" Target="../tables/table22.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 Id="rId23" Type="http://schemas.openxmlformats.org/officeDocument/2006/relationships/table" Target="../tables/table23.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3" Type="http://schemas.openxmlformats.org/officeDocument/2006/relationships/table" Target="../tables/table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 Id="rId4" Type="http://schemas.openxmlformats.org/officeDocument/2006/relationships/table" Target="../tables/table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 Id="rId5" Type="http://schemas.openxmlformats.org/officeDocument/2006/relationships/table" Target="../tables/table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 Id="rId6" Type="http://schemas.openxmlformats.org/officeDocument/2006/relationships/table" Target="../tables/table6.xml"/><Relationship Id="rId7" Type="http://schemas.openxmlformats.org/officeDocument/2006/relationships/table" Target="../tables/table7.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 Id="rId8" Type="http://schemas.openxmlformats.org/officeDocument/2006/relationships/table" Target="../tables/table8.xml"/><Relationship Id="rId9" Type="http://schemas.openxmlformats.org/officeDocument/2006/relationships/table" Target="../tables/table9.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 Id="rId10" Type="http://schemas.openxmlformats.org/officeDocument/2006/relationships/table" Target="../tables/table10.xml"/><Relationship Id="rId11" Type="http://schemas.openxmlformats.org/officeDocument/2006/relationships/table" Target="../tables/table11.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 Id="rId12" Type="http://schemas.openxmlformats.org/officeDocument/2006/relationships/table" Target="../tables/table12.xml"/><Relationship Id="rId13"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1" max="1" width="18.71" hidden="0" customWidth="1"/>
    <col min="2" max="2" width="82.71" hidden="0" customWidth="1"/>
  </cols>
  <sheetData>
    <row r="1">
      <c r="A1" s="1" t="s">
        <v>0</v>
      </c>
      <c r="B1"/>
    </row>
    <row r="2">
      <c r="A2" s="2" t="s">
        <v>1</v>
      </c>
      <c r="B2"/>
    </row>
    <row r="3" ht="190" customHeight="1">
      <c r="A3" s="4" t="s">
        <v>2</v>
      </c>
      <c r="B3"/>
    </row>
    <row r="4">
      <c r="A4" s="3" t="s">
        <v>3</v>
      </c>
      <c r="B4" s="6" t="s">
        <v>4</v>
      </c>
    </row>
    <row r="5">
      <c r="A5" s="3" t="s">
        <v>5</v>
      </c>
      <c r="B5" t="s">
        <v>6</v>
      </c>
    </row>
    <row r="6">
      <c r="A6" s="3" t="s">
        <v>7</v>
      </c>
      <c r="B6" t="s">
        <v>8</v>
      </c>
    </row>
    <row r="7">
      <c r="A7" s="3" t="s">
        <v>9</v>
      </c>
      <c r="B7" t="s">
        <v>10</v>
      </c>
    </row>
    <row r="8">
      <c r="A8" s="3" t="s">
        <v>11</v>
      </c>
      <c r="B8" t="s">
        <v>12</v>
      </c>
    </row>
    <row r="9">
      <c r="A9" t="s">
        <v>13</v>
      </c>
      <c r="B9"/>
    </row>
    <row r="10">
      <c r="A10" s="3" t="s">
        <v>14</v>
      </c>
      <c r="B10"/>
    </row>
    <row r="11" ht="64" customHeight="1">
      <c r="A11" s="4" t="s">
        <v>15</v>
      </c>
      <c r="B11"/>
    </row>
    <row r="12">
      <c r="A12" s="3" t="s">
        <v>16</v>
      </c>
      <c r="B12" s="6" t="s">
        <v>17</v>
      </c>
    </row>
    <row r="13">
      <c r="A13" s="3" t="s">
        <v>18</v>
      </c>
      <c r="B13" t="s">
        <v>19</v>
      </c>
    </row>
  </sheetData>
  <mergeCells count="6">
    <mergeCell ref="A1:B1"/>
    <mergeCell ref="A2:B2"/>
    <mergeCell ref="A3:B3"/>
    <mergeCell ref="A9:B9"/>
    <mergeCell ref="A10:B10"/>
    <mergeCell ref="A11:B11"/>
  </mergeCells>
  <hyperlinks>
    <hyperlink ref="B12" r:id="rId1h"/>
    <hyperlink ref="B4" r:id="rId2h"/>
  </hyperlinks>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43.71" hidden="0" customWidth="1"/>
    <col min="2" max="2" width="14.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s>
  <sheetData>
    <row r="1">
      <c r="A1" s="7" t="s">
        <v>116</v>
      </c>
    </row>
    <row r="2">
      <c r="A2" t="s">
        <v>44</v>
      </c>
    </row>
    <row r="3">
      <c r="A3" t="s">
        <v>75</v>
      </c>
    </row>
    <row r="4">
      <c r="A4" t="s">
        <v>117</v>
      </c>
    </row>
    <row r="5">
      <c r="A5" s="5" t="str">
        <f>=HYPERLINK("#'Table_of_contents'!A11", "Return to table of contents")</f>
      </c>
    </row>
    <row r="6">
      <c r="A6" s="3" t="s">
        <v>118</v>
      </c>
      <c r="B6" s="8" t="s">
        <v>62</v>
      </c>
      <c r="C6" s="8" t="s">
        <v>63</v>
      </c>
      <c r="D6" s="8" t="s">
        <v>64</v>
      </c>
      <c r="E6" s="8" t="s">
        <v>65</v>
      </c>
      <c r="F6" s="8" t="s">
        <v>66</v>
      </c>
      <c r="G6" s="8" t="s">
        <v>67</v>
      </c>
      <c r="H6" s="8" t="s">
        <v>68</v>
      </c>
      <c r="I6" s="8" t="s">
        <v>69</v>
      </c>
      <c r="J6" s="8" t="s">
        <v>70</v>
      </c>
    </row>
    <row r="7">
      <c r="A7" s="3" t="s">
        <v>119</v>
      </c>
      <c r="B7" s="9" t="n">
        <v>15</v>
      </c>
      <c r="C7" s="9" t="n">
        <v>13</v>
      </c>
      <c r="D7" s="9" t="n">
        <v>11</v>
      </c>
      <c r="E7" s="9" t="n">
        <v>13</v>
      </c>
      <c r="F7" s="9" t="n">
        <v>14</v>
      </c>
      <c r="G7" s="9" t="n">
        <v>13</v>
      </c>
      <c r="H7" s="9" t="n">
        <v>12</v>
      </c>
      <c r="I7" s="9" t="n">
        <v>9</v>
      </c>
      <c r="J7" s="9" t="n">
        <v>5</v>
      </c>
    </row>
    <row r="8">
      <c r="A8" s="3" t="s">
        <v>120</v>
      </c>
      <c r="B8" s="9" t="n">
        <v>145</v>
      </c>
      <c r="C8" s="9" t="n">
        <v>152</v>
      </c>
      <c r="D8" s="9" t="n">
        <v>146</v>
      </c>
      <c r="E8" s="9" t="n">
        <v>148</v>
      </c>
      <c r="F8" s="9" t="n">
        <v>157</v>
      </c>
      <c r="G8" s="9" t="n">
        <v>171</v>
      </c>
      <c r="H8" s="9" t="n">
        <v>170</v>
      </c>
      <c r="I8" s="9" t="n">
        <v>163</v>
      </c>
      <c r="J8" s="9" t="n">
        <v>164</v>
      </c>
    </row>
    <row r="9">
      <c r="A9" s="3" t="s">
        <v>121</v>
      </c>
      <c r="B9" s="9" t="n">
        <v>7</v>
      </c>
      <c r="C9" s="9" t="n">
        <v>6</v>
      </c>
      <c r="D9" s="9" t="n">
        <v>5</v>
      </c>
      <c r="E9" s="9" t="n">
        <v>6</v>
      </c>
      <c r="F9" s="9" t="n">
        <v>6</v>
      </c>
      <c r="G9" s="9" t="n">
        <v>4</v>
      </c>
      <c r="H9" s="9" t="n">
        <v>6</v>
      </c>
      <c r="I9" s="9" t="n">
        <v>8</v>
      </c>
      <c r="J9" s="9" t="n">
        <v>6</v>
      </c>
    </row>
    <row r="10">
      <c r="A10" s="3" t="s">
        <v>122</v>
      </c>
      <c r="B10" s="9" t="n">
        <v>0</v>
      </c>
      <c r="C10" s="9" t="n">
        <v>0</v>
      </c>
      <c r="D10" s="9" t="n">
        <v>0</v>
      </c>
      <c r="E10" s="9" t="n">
        <v>0</v>
      </c>
      <c r="F10" s="9" t="n">
        <v>0</v>
      </c>
      <c r="G10" s="9" t="n">
        <v>0</v>
      </c>
      <c r="H10" s="9" t="n">
        <v>0</v>
      </c>
      <c r="I10" s="9" t="n">
        <v>0</v>
      </c>
      <c r="J10" s="9" t="n">
        <v>0</v>
      </c>
    </row>
    <row r="11">
      <c r="A11" s="3" t="s">
        <v>123</v>
      </c>
      <c r="B11" s="9" t="n">
        <v>7</v>
      </c>
      <c r="C11" s="9" t="n">
        <v>6</v>
      </c>
      <c r="D11" s="9" t="n">
        <v>13</v>
      </c>
      <c r="E11" s="9" t="n">
        <v>15</v>
      </c>
      <c r="F11" s="9" t="n">
        <v>13</v>
      </c>
      <c r="G11" s="9" t="n">
        <v>15</v>
      </c>
      <c r="H11" s="9" t="n">
        <v>19</v>
      </c>
      <c r="I11" s="9" t="n">
        <v>19</v>
      </c>
      <c r="J11" s="9" t="n">
        <v>17</v>
      </c>
    </row>
    <row r="12">
      <c r="A12" s="3" t="s">
        <v>124</v>
      </c>
      <c r="B12" s="9" t="n">
        <v>174</v>
      </c>
      <c r="C12" s="9" t="n">
        <v>177</v>
      </c>
      <c r="D12" s="9" t="n">
        <v>175</v>
      </c>
      <c r="E12" s="9" t="n">
        <v>182</v>
      </c>
      <c r="F12" s="9" t="n">
        <v>190</v>
      </c>
      <c r="G12" s="9" t="n">
        <v>203</v>
      </c>
      <c r="H12" s="9" t="n">
        <v>207</v>
      </c>
      <c r="I12" s="9" t="n">
        <v>199</v>
      </c>
      <c r="J12" s="9" t="n">
        <v>192</v>
      </c>
    </row>
    <row r="13">
      <c r="A13" s="3" t="s">
        <v>48</v>
      </c>
      <c r="B13" s="9" t="n">
        <v>4279</v>
      </c>
      <c r="C13" s="9" t="n">
        <v>4272</v>
      </c>
      <c r="D13" s="9" t="n">
        <v>4202</v>
      </c>
      <c r="E13" s="9" t="n">
        <v>4107</v>
      </c>
      <c r="F13" s="9" t="n">
        <v>4028</v>
      </c>
      <c r="G13" s="9" t="n">
        <v>4042</v>
      </c>
      <c r="H13" s="9" t="n">
        <v>4043</v>
      </c>
      <c r="I13" s="9" t="n">
        <v>3953</v>
      </c>
      <c r="J13" s="9" t="n">
        <v>3818</v>
      </c>
    </row>
    <row r="14">
      <c r="A14" s="3" t="s">
        <v>125</v>
      </c>
      <c r="B14" s="10" t="n">
        <v>0.0406637064734751</v>
      </c>
      <c r="C14" s="10" t="n">
        <v>0.0414325842696629</v>
      </c>
      <c r="D14" s="10" t="n">
        <v>0.0416468348405521</v>
      </c>
      <c r="E14" s="10" t="n">
        <v>0.0443145848551254</v>
      </c>
      <c r="F14" s="10" t="n">
        <v>0.0471698113207547</v>
      </c>
      <c r="G14" s="10" t="n">
        <v>0.0502226620484908</v>
      </c>
      <c r="H14" s="10" t="n">
        <v>0.0511996042542666</v>
      </c>
      <c r="I14" s="10" t="n">
        <v>0.0503415127751075</v>
      </c>
      <c r="J14" s="10" t="n">
        <v>0.0502881089575694</v>
      </c>
    </row>
    <row r="15">
      <c r="A15" s="3" t="s">
        <v>118</v>
      </c>
      <c r="B15" s="8" t="s">
        <v>62</v>
      </c>
      <c r="C15" s="8" t="s">
        <v>63</v>
      </c>
      <c r="D15" s="8" t="s">
        <v>64</v>
      </c>
      <c r="E15" s="8" t="s">
        <v>65</v>
      </c>
      <c r="F15" s="8" t="s">
        <v>66</v>
      </c>
      <c r="G15" s="8" t="s">
        <v>67</v>
      </c>
      <c r="H15" s="8" t="s">
        <v>68</v>
      </c>
      <c r="I15" s="8" t="s">
        <v>69</v>
      </c>
      <c r="J15" s="8" t="s">
        <v>70</v>
      </c>
    </row>
    <row r="16">
      <c r="A16" s="3" t="s">
        <v>119</v>
      </c>
      <c r="B16" s="10" t="n">
        <v>0.0862068965517241</v>
      </c>
      <c r="C16" s="10" t="n">
        <v>0.0734463276836158</v>
      </c>
      <c r="D16" s="10" t="n">
        <v>0.0628571428571429</v>
      </c>
      <c r="E16" s="10" t="n">
        <v>0.0714285714285714</v>
      </c>
      <c r="F16" s="10" t="n">
        <v>0.0736842105263158</v>
      </c>
      <c r="G16" s="10" t="n">
        <v>0.0640394088669951</v>
      </c>
      <c r="H16" s="10" t="n">
        <v>0.0579710144927536</v>
      </c>
      <c r="I16" s="10" t="n">
        <v>0.0452261306532663</v>
      </c>
      <c r="J16" s="10" t="n">
        <v>0.0260416666666667</v>
      </c>
    </row>
    <row r="17">
      <c r="A17" s="3" t="s">
        <v>120</v>
      </c>
      <c r="B17" s="10" t="n">
        <v>0.833333333333333</v>
      </c>
      <c r="C17" s="10" t="n">
        <v>0.858757062146893</v>
      </c>
      <c r="D17" s="10" t="n">
        <v>0.834285714285714</v>
      </c>
      <c r="E17" s="10" t="n">
        <v>0.813186813186813</v>
      </c>
      <c r="F17" s="10" t="n">
        <v>0.826315789473684</v>
      </c>
      <c r="G17" s="10" t="n">
        <v>0.842364532019704</v>
      </c>
      <c r="H17" s="10" t="n">
        <v>0.821256038647343</v>
      </c>
      <c r="I17" s="10" t="n">
        <v>0.819095477386935</v>
      </c>
      <c r="J17" s="10" t="n">
        <v>0.854166666666667</v>
      </c>
    </row>
    <row r="18">
      <c r="A18" s="3" t="s">
        <v>121</v>
      </c>
      <c r="B18" s="10" t="n">
        <v>0.0402298850574713</v>
      </c>
      <c r="C18" s="10" t="n">
        <v>0.0338983050847458</v>
      </c>
      <c r="D18" s="10" t="n">
        <v>0.0285714285714286</v>
      </c>
      <c r="E18" s="10" t="n">
        <v>0.032967032967033</v>
      </c>
      <c r="F18" s="10" t="n">
        <v>0.0315789473684211</v>
      </c>
      <c r="G18" s="10" t="n">
        <v>0.0197044334975369</v>
      </c>
      <c r="H18" s="10" t="n">
        <v>0.0289855072463768</v>
      </c>
      <c r="I18" s="10" t="n">
        <v>0.0402010050251256</v>
      </c>
      <c r="J18" s="10" t="n">
        <v>0.03125</v>
      </c>
    </row>
    <row r="19">
      <c r="A19" s="3" t="s">
        <v>122</v>
      </c>
      <c r="B19" s="10" t="n">
        <v>0</v>
      </c>
      <c r="C19" s="10" t="n">
        <v>0</v>
      </c>
      <c r="D19" s="10" t="n">
        <v>0</v>
      </c>
      <c r="E19" s="10" t="n">
        <v>0</v>
      </c>
      <c r="F19" s="10" t="n">
        <v>0</v>
      </c>
      <c r="G19" s="10" t="n">
        <v>0</v>
      </c>
      <c r="H19" s="10" t="n">
        <v>0</v>
      </c>
      <c r="I19" s="10" t="n">
        <v>0</v>
      </c>
      <c r="J19" s="10" t="n">
        <v>0</v>
      </c>
    </row>
    <row r="20">
      <c r="A20" s="3" t="s">
        <v>123</v>
      </c>
      <c r="B20" s="10" t="n">
        <v>0.0402298850574713</v>
      </c>
      <c r="C20" s="10" t="n">
        <v>0.0338983050847458</v>
      </c>
      <c r="D20" s="10" t="n">
        <v>0.0742857142857143</v>
      </c>
      <c r="E20" s="10" t="n">
        <v>0.0824175824175824</v>
      </c>
      <c r="F20" s="10" t="n">
        <v>0.068421052631579</v>
      </c>
      <c r="G20" s="10" t="n">
        <v>0.0738916256157636</v>
      </c>
      <c r="H20" s="10" t="n">
        <v>0.0917874396135266</v>
      </c>
      <c r="I20" s="10" t="n">
        <v>0.0954773869346734</v>
      </c>
      <c r="J20" s="10" t="n">
        <v>0.0885416666666667</v>
      </c>
    </row>
    <row r="21">
      <c r="A21" s="3" t="s">
        <v>124</v>
      </c>
      <c r="B21" s="10" t="n">
        <v>1</v>
      </c>
      <c r="C21" s="10" t="n">
        <v>1</v>
      </c>
      <c r="D21" s="10" t="n">
        <v>1</v>
      </c>
      <c r="E21" s="10" t="n">
        <v>1</v>
      </c>
      <c r="F21" s="10" t="n">
        <v>1</v>
      </c>
      <c r="G21" s="10" t="n">
        <v>1</v>
      </c>
      <c r="H21" s="10" t="n">
        <v>1</v>
      </c>
      <c r="I21" s="10" t="n">
        <v>1</v>
      </c>
      <c r="J21" s="10" t="n">
        <v>1</v>
      </c>
    </row>
  </sheetData>
  <pageMargins left="0.7" right="0.7" top="0.75" bottom="0.75" header="0.3" footer="0.3"/>
  <pageSetup paperSize="9" orientation="portrait" horizontalDpi="300" verticalDpi="300" r:id="rId2"/>
  <tableParts count="2">
    <tablePart r:id="rId14"/>
    <tablePart r:id="rId15"/>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5.71" hidden="0" customWidth="1"/>
    <col min="2" max="2" width="11.71" hidden="0" customWidth="1"/>
    <col min="3" max="3" width="13.71" hidden="0" customWidth="1"/>
  </cols>
  <sheetData>
    <row r="1">
      <c r="A1" s="7" t="s">
        <v>126</v>
      </c>
    </row>
    <row r="2">
      <c r="A2" t="s">
        <v>44</v>
      </c>
    </row>
    <row r="3">
      <c r="A3" t="s">
        <v>21</v>
      </c>
    </row>
    <row r="4">
      <c r="A4" t="s">
        <v>45</v>
      </c>
    </row>
    <row r="5">
      <c r="A5" s="5" t="str">
        <f>=HYPERLINK("#'Table_of_contents'!A12", "Return to table of contents")</f>
      </c>
    </row>
    <row r="6">
      <c r="A6" s="3" t="s">
        <v>127</v>
      </c>
      <c r="B6" s="8" t="s">
        <v>128</v>
      </c>
      <c r="C6" s="8" t="s">
        <v>129</v>
      </c>
    </row>
    <row r="7">
      <c r="A7" s="3" t="s">
        <v>130</v>
      </c>
      <c r="B7" s="9" t="n">
        <v>828</v>
      </c>
      <c r="C7" s="9" t="n">
        <v>692</v>
      </c>
    </row>
    <row r="8">
      <c r="A8" s="3" t="s">
        <v>131</v>
      </c>
      <c r="B8" s="9" t="n">
        <v>849</v>
      </c>
      <c r="C8" s="9" t="n">
        <v>759</v>
      </c>
    </row>
    <row r="9">
      <c r="A9" s="3" t="s">
        <v>132</v>
      </c>
      <c r="B9" s="9" t="n">
        <v>621</v>
      </c>
      <c r="C9" s="9" t="n">
        <v>561</v>
      </c>
    </row>
    <row r="10">
      <c r="A10" s="3" t="s">
        <v>133</v>
      </c>
      <c r="B10" s="9" t="n">
        <v>767</v>
      </c>
      <c r="C10" s="9" t="n">
        <v>722</v>
      </c>
    </row>
    <row r="11">
      <c r="A11" s="3" t="s">
        <v>134</v>
      </c>
      <c r="B11" s="9" t="n">
        <v>704</v>
      </c>
      <c r="C11" s="9" t="n">
        <v>648</v>
      </c>
    </row>
    <row r="12">
      <c r="A12" s="3" t="s">
        <v>135</v>
      </c>
      <c r="B12" s="9" t="n">
        <v>866</v>
      </c>
      <c r="C12" s="9" t="n">
        <v>791</v>
      </c>
    </row>
    <row r="13">
      <c r="A13" s="3" t="s">
        <v>136</v>
      </c>
      <c r="B13" s="9" t="n">
        <v>648</v>
      </c>
      <c r="C13" s="9" t="n">
        <v>600</v>
      </c>
    </row>
    <row r="14">
      <c r="A14" s="3" t="s">
        <v>137</v>
      </c>
      <c r="B14" s="9" t="n">
        <v>662</v>
      </c>
      <c r="C14" s="9" t="n">
        <v>621</v>
      </c>
    </row>
    <row r="15">
      <c r="A15" s="3" t="s">
        <v>138</v>
      </c>
      <c r="B15" s="9" t="n">
        <v>850</v>
      </c>
      <c r="C15" s="9" t="n">
        <v>781</v>
      </c>
    </row>
    <row r="16">
      <c r="A16" s="3" t="s">
        <v>139</v>
      </c>
      <c r="B16" s="9" t="n">
        <v>834</v>
      </c>
      <c r="C16" s="9" t="n">
        <v>705</v>
      </c>
    </row>
    <row r="17">
      <c r="A17" s="3" t="s">
        <v>140</v>
      </c>
      <c r="B17" s="9" t="n">
        <v>610</v>
      </c>
      <c r="C17" s="9" t="n">
        <v>552</v>
      </c>
    </row>
    <row r="18">
      <c r="A18" s="3" t="s">
        <v>141</v>
      </c>
      <c r="B18" s="9" t="n">
        <v>836</v>
      </c>
      <c r="C18" s="9" t="n">
        <v>754</v>
      </c>
    </row>
    <row r="19">
      <c r="A19" s="3" t="s">
        <v>142</v>
      </c>
      <c r="B19" s="9" t="n">
        <v>833</v>
      </c>
      <c r="C19" s="9" t="n">
        <v>760</v>
      </c>
    </row>
    <row r="20">
      <c r="A20" s="3" t="s">
        <v>143</v>
      </c>
      <c r="B20" s="9" t="n">
        <v>831</v>
      </c>
      <c r="C20" s="9" t="n">
        <v>756</v>
      </c>
    </row>
    <row r="21">
      <c r="A21" s="3" t="s">
        <v>144</v>
      </c>
      <c r="B21" s="9" t="n">
        <v>644</v>
      </c>
      <c r="C21" s="9" t="n">
        <v>596</v>
      </c>
    </row>
    <row r="22">
      <c r="A22" s="3" t="s">
        <v>145</v>
      </c>
      <c r="B22" s="9" t="n">
        <v>796</v>
      </c>
      <c r="C22" s="9" t="n">
        <v>683</v>
      </c>
    </row>
    <row r="23">
      <c r="A23" s="3" t="s">
        <v>146</v>
      </c>
      <c r="B23" s="9" t="n">
        <v>690</v>
      </c>
      <c r="C23" s="9" t="n">
        <v>605</v>
      </c>
    </row>
    <row r="24">
      <c r="A24" s="3" t="s">
        <v>147</v>
      </c>
      <c r="B24" s="9" t="n">
        <v>810</v>
      </c>
      <c r="C24" s="9" t="n">
        <v>650</v>
      </c>
    </row>
    <row r="25">
      <c r="A25" s="3" t="s">
        <v>148</v>
      </c>
      <c r="B25" s="9" t="n">
        <v>763</v>
      </c>
      <c r="C25" s="9" t="n">
        <v>624</v>
      </c>
    </row>
    <row r="26">
      <c r="A26" s="3" t="s">
        <v>149</v>
      </c>
      <c r="B26" s="9" t="n">
        <v>859</v>
      </c>
      <c r="C26" s="9" t="n">
        <v>682</v>
      </c>
    </row>
    <row r="27">
      <c r="A27" s="3" t="s">
        <v>150</v>
      </c>
      <c r="B27" s="9" t="n">
        <v>614</v>
      </c>
      <c r="C27" s="9" t="n">
        <v>535</v>
      </c>
    </row>
    <row r="28">
      <c r="A28" s="3" t="s">
        <v>151</v>
      </c>
      <c r="B28" s="9" t="n">
        <v>607</v>
      </c>
      <c r="C28" s="9" t="n">
        <v>540</v>
      </c>
    </row>
  </sheetData>
  <pageMargins left="0.7" right="0.7" top="0.75" bottom="0.75" header="0.3" footer="0.3"/>
  <pageSetup paperSize="9" orientation="portrait" horizontalDpi="300" verticalDpi="300" r:id="rId2"/>
  <tableParts count="1">
    <tablePart r:id="rId16"/>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43.71" hidden="0" customWidth="1"/>
    <col min="2" max="2" width="12.71" hidden="0" customWidth="1"/>
    <col min="3" max="3" width="12.71" hidden="0" customWidth="1"/>
    <col min="4" max="4" width="12.71" hidden="0" customWidth="1"/>
    <col min="5" max="5" width="12.71" hidden="0" customWidth="1"/>
    <col min="6" max="6" width="12.71" hidden="0" customWidth="1"/>
    <col min="7" max="7" width="12.71" hidden="0" customWidth="1"/>
    <col min="8" max="8" width="12.71" hidden="0" customWidth="1"/>
    <col min="9" max="9" width="12.71" hidden="0" customWidth="1"/>
    <col min="10" max="10" width="12.71" hidden="0" customWidth="1"/>
  </cols>
  <sheetData>
    <row r="1">
      <c r="A1" s="7" t="s">
        <v>152</v>
      </c>
    </row>
    <row r="2">
      <c r="A2" t="s">
        <v>44</v>
      </c>
    </row>
    <row r="3">
      <c r="A3" t="s">
        <v>75</v>
      </c>
    </row>
    <row r="4">
      <c r="A4" t="s">
        <v>45</v>
      </c>
    </row>
    <row r="5">
      <c r="A5" s="5" t="str">
        <f>=HYPERLINK("#'Table_of_contents'!A13", "Return to table of contents")</f>
      </c>
    </row>
    <row r="6">
      <c r="A6" s="3" t="s">
        <v>76</v>
      </c>
      <c r="B6" s="8" t="s">
        <v>153</v>
      </c>
      <c r="C6" s="8" t="s">
        <v>144</v>
      </c>
      <c r="D6" s="8" t="s">
        <v>145</v>
      </c>
      <c r="E6" s="8" t="s">
        <v>146</v>
      </c>
      <c r="F6" s="8" t="s">
        <v>147</v>
      </c>
      <c r="G6" s="8" t="s">
        <v>148</v>
      </c>
      <c r="H6" s="8" t="s">
        <v>149</v>
      </c>
      <c r="I6" s="8" t="s">
        <v>150</v>
      </c>
      <c r="J6" s="8" t="s">
        <v>151</v>
      </c>
    </row>
    <row r="7">
      <c r="A7" s="3" t="s">
        <v>77</v>
      </c>
      <c r="B7" s="9" t="n">
        <v>106</v>
      </c>
      <c r="C7" s="9" t="n">
        <v>92</v>
      </c>
      <c r="D7" s="9" t="n">
        <v>102</v>
      </c>
      <c r="E7" s="9" t="n">
        <v>89</v>
      </c>
      <c r="F7" s="9" t="n">
        <v>89</v>
      </c>
      <c r="G7" s="9" t="n">
        <v>110</v>
      </c>
      <c r="H7" s="9" t="n">
        <v>96</v>
      </c>
      <c r="I7" s="9" t="n">
        <v>94</v>
      </c>
      <c r="J7" s="9" t="n">
        <v>81</v>
      </c>
    </row>
    <row r="8">
      <c r="A8" s="3" t="s">
        <v>78</v>
      </c>
      <c r="B8" s="9" t="n">
        <v>175</v>
      </c>
      <c r="C8" s="9" t="n">
        <v>157</v>
      </c>
      <c r="D8" s="9" t="n">
        <v>138</v>
      </c>
      <c r="E8" s="9" t="n">
        <v>141</v>
      </c>
      <c r="F8" s="9" t="n">
        <v>151</v>
      </c>
      <c r="G8" s="9" t="n">
        <v>123</v>
      </c>
      <c r="H8" s="9" t="n">
        <v>121</v>
      </c>
      <c r="I8" s="9" t="n">
        <v>127</v>
      </c>
      <c r="J8" s="9" t="n">
        <v>146</v>
      </c>
    </row>
    <row r="9">
      <c r="A9" s="3" t="s">
        <v>82</v>
      </c>
      <c r="B9" s="9" t="n">
        <v>35</v>
      </c>
      <c r="C9" s="9" t="n">
        <v>13</v>
      </c>
      <c r="D9" s="9" t="n">
        <v>33</v>
      </c>
      <c r="E9" s="9" t="n">
        <v>13</v>
      </c>
      <c r="F9" s="9" t="n">
        <v>23</v>
      </c>
      <c r="G9" s="9" t="n">
        <v>44</v>
      </c>
      <c r="H9" s="9" t="n">
        <v>47</v>
      </c>
      <c r="I9" s="9" t="n">
        <v>33</v>
      </c>
      <c r="J9" s="9" t="n">
        <v>25</v>
      </c>
    </row>
    <row r="10">
      <c r="A10" s="3" t="s">
        <v>81</v>
      </c>
      <c r="B10" s="9" t="n">
        <v>293</v>
      </c>
      <c r="C10" s="9" t="n">
        <v>228</v>
      </c>
      <c r="D10" s="9" t="n">
        <v>279</v>
      </c>
      <c r="E10" s="9" t="n">
        <v>262</v>
      </c>
      <c r="F10" s="9" t="n">
        <v>228</v>
      </c>
      <c r="G10" s="9" t="n">
        <v>261</v>
      </c>
      <c r="H10" s="9" t="n">
        <v>269</v>
      </c>
      <c r="I10" s="9" t="n">
        <v>274</v>
      </c>
      <c r="J10" s="9" t="n">
        <v>236</v>
      </c>
    </row>
    <row r="11">
      <c r="A11" s="3" t="s">
        <v>85</v>
      </c>
      <c r="B11" s="9" t="n">
        <v>203</v>
      </c>
      <c r="C11" s="9" t="n">
        <v>124</v>
      </c>
      <c r="D11" s="9" t="n">
        <v>204</v>
      </c>
      <c r="E11" s="9" t="n">
        <v>160</v>
      </c>
      <c r="F11" s="9" t="n">
        <v>289</v>
      </c>
      <c r="G11" s="9" t="n">
        <v>210</v>
      </c>
      <c r="H11" s="9" t="n">
        <v>286</v>
      </c>
      <c r="I11" s="9" t="n">
        <v>75</v>
      </c>
      <c r="J11" s="9" t="n">
        <v>106</v>
      </c>
    </row>
    <row r="12">
      <c r="A12" s="3" t="s">
        <v>154</v>
      </c>
      <c r="B12" s="9" t="n">
        <v>19</v>
      </c>
      <c r="C12" s="9" t="n">
        <v>30</v>
      </c>
      <c r="D12" s="9" t="n">
        <v>40</v>
      </c>
      <c r="E12" s="9" t="n">
        <v>25</v>
      </c>
      <c r="F12" s="9" t="n">
        <v>30</v>
      </c>
      <c r="G12" s="9" t="n">
        <v>15</v>
      </c>
      <c r="H12" s="9" t="n">
        <v>40</v>
      </c>
      <c r="I12" s="9" t="n">
        <v>11</v>
      </c>
      <c r="J12" s="9" t="n">
        <v>13</v>
      </c>
    </row>
    <row r="13">
      <c r="A13" s="3" t="s">
        <v>47</v>
      </c>
      <c r="B13" s="9" t="n">
        <v>831</v>
      </c>
      <c r="C13" s="9" t="n">
        <v>644</v>
      </c>
      <c r="D13" s="9" t="n">
        <v>796</v>
      </c>
      <c r="E13" s="9" t="n">
        <v>690</v>
      </c>
      <c r="F13" s="9" t="n">
        <v>810</v>
      </c>
      <c r="G13" s="9" t="n">
        <v>763</v>
      </c>
      <c r="H13" s="9" t="n">
        <v>859</v>
      </c>
      <c r="I13" s="9" t="n">
        <v>614</v>
      </c>
      <c r="J13" s="9" t="n">
        <v>607</v>
      </c>
    </row>
    <row r="14">
      <c r="A14" s="3" t="s">
        <v>76</v>
      </c>
      <c r="B14" s="8" t="s">
        <v>153</v>
      </c>
      <c r="C14" s="8" t="s">
        <v>144</v>
      </c>
      <c r="D14" s="8" t="s">
        <v>145</v>
      </c>
      <c r="E14" s="8" t="s">
        <v>146</v>
      </c>
      <c r="F14" s="8" t="s">
        <v>147</v>
      </c>
      <c r="G14" s="8" t="s">
        <v>148</v>
      </c>
      <c r="H14" s="8" t="s">
        <v>149</v>
      </c>
      <c r="I14" s="8" t="s">
        <v>150</v>
      </c>
      <c r="J14" s="8" t="s">
        <v>151</v>
      </c>
    </row>
    <row r="15">
      <c r="A15" s="3" t="s">
        <v>77</v>
      </c>
      <c r="B15" s="10" t="n">
        <v>0.127557160048135</v>
      </c>
      <c r="C15" s="10" t="n">
        <v>0.142857142857143</v>
      </c>
      <c r="D15" s="10" t="n">
        <v>0.128140703517588</v>
      </c>
      <c r="E15" s="10" t="n">
        <v>0.128985507246377</v>
      </c>
      <c r="F15" s="10" t="n">
        <v>0.109876543209877</v>
      </c>
      <c r="G15" s="10" t="n">
        <v>0.144167758846658</v>
      </c>
      <c r="H15" s="10" t="n">
        <v>0.111757857974389</v>
      </c>
      <c r="I15" s="10" t="n">
        <v>0.153094462540717</v>
      </c>
      <c r="J15" s="10" t="n">
        <v>0.133443163097199</v>
      </c>
    </row>
    <row r="16">
      <c r="A16" s="3" t="s">
        <v>78</v>
      </c>
      <c r="B16" s="10" t="n">
        <v>0.210589651022864</v>
      </c>
      <c r="C16" s="10" t="n">
        <v>0.243788819875776</v>
      </c>
      <c r="D16" s="10" t="n">
        <v>0.173366834170854</v>
      </c>
      <c r="E16" s="10" t="n">
        <v>0.204347826086957</v>
      </c>
      <c r="F16" s="10" t="n">
        <v>0.18641975308642</v>
      </c>
      <c r="G16" s="10" t="n">
        <v>0.161205766710354</v>
      </c>
      <c r="H16" s="10" t="n">
        <v>0.140861466821886</v>
      </c>
      <c r="I16" s="10" t="n">
        <v>0.206840390879479</v>
      </c>
      <c r="J16" s="10" t="n">
        <v>0.240527182866557</v>
      </c>
    </row>
    <row r="17">
      <c r="A17" s="3" t="s">
        <v>82</v>
      </c>
      <c r="B17" s="10" t="n">
        <v>0.0421179302045728</v>
      </c>
      <c r="C17" s="10" t="n">
        <v>0.0201863354037267</v>
      </c>
      <c r="D17" s="10" t="n">
        <v>0.0414572864321608</v>
      </c>
      <c r="E17" s="10" t="n">
        <v>0.0188405797101449</v>
      </c>
      <c r="F17" s="10" t="n">
        <v>0.0283950617283951</v>
      </c>
      <c r="G17" s="10" t="n">
        <v>0.0576671035386632</v>
      </c>
      <c r="H17" s="10" t="n">
        <v>0.0547147846332945</v>
      </c>
      <c r="I17" s="10" t="n">
        <v>0.0537459283387622</v>
      </c>
      <c r="J17" s="10" t="n">
        <v>0.0411861614497529</v>
      </c>
    </row>
    <row r="18">
      <c r="A18" s="3" t="s">
        <v>81</v>
      </c>
      <c r="B18" s="10" t="n">
        <v>0.352587244283995</v>
      </c>
      <c r="C18" s="10" t="n">
        <v>0.354037267080745</v>
      </c>
      <c r="D18" s="10" t="n">
        <v>0.350502512562814</v>
      </c>
      <c r="E18" s="10" t="n">
        <v>0.379710144927536</v>
      </c>
      <c r="F18" s="10" t="n">
        <v>0.281481481481481</v>
      </c>
      <c r="G18" s="10" t="n">
        <v>0.342070773263434</v>
      </c>
      <c r="H18" s="10" t="n">
        <v>0.313154831199069</v>
      </c>
      <c r="I18" s="10" t="n">
        <v>0.446254071661238</v>
      </c>
      <c r="J18" s="10" t="n">
        <v>0.388797364085667</v>
      </c>
    </row>
    <row r="19">
      <c r="A19" s="3" t="s">
        <v>85</v>
      </c>
      <c r="B19" s="10" t="n">
        <v>0.244283995186522</v>
      </c>
      <c r="C19" s="10" t="n">
        <v>0.192546583850932</v>
      </c>
      <c r="D19" s="10" t="n">
        <v>0.256281407035176</v>
      </c>
      <c r="E19" s="10" t="n">
        <v>0.231884057971014</v>
      </c>
      <c r="F19" s="10" t="n">
        <v>0.35679012345679</v>
      </c>
      <c r="G19" s="10" t="n">
        <v>0.275229357798165</v>
      </c>
      <c r="H19" s="10" t="n">
        <v>0.332945285215367</v>
      </c>
      <c r="I19" s="10" t="n">
        <v>0.12214983713355</v>
      </c>
      <c r="J19" s="10" t="n">
        <v>0.174629324546952</v>
      </c>
    </row>
    <row r="20">
      <c r="A20" s="3" t="s">
        <v>154</v>
      </c>
      <c r="B20" s="10" t="n">
        <v>0.022864019253911</v>
      </c>
      <c r="C20" s="10" t="n">
        <v>0.046583850931677</v>
      </c>
      <c r="D20" s="10" t="n">
        <v>0.050251256281407</v>
      </c>
      <c r="E20" s="10" t="n">
        <v>0.036231884057971</v>
      </c>
      <c r="F20" s="10" t="n">
        <v>0.037037037037037</v>
      </c>
      <c r="G20" s="10" t="n">
        <v>0.0196592398427261</v>
      </c>
      <c r="H20" s="10" t="n">
        <v>0.0465657741559953</v>
      </c>
      <c r="I20" s="10" t="n">
        <v>0.0179153094462541</v>
      </c>
      <c r="J20" s="10" t="n">
        <v>0.0214168039538715</v>
      </c>
    </row>
    <row r="21">
      <c r="A21" s="3" t="s">
        <v>47</v>
      </c>
      <c r="B21" s="10" t="n">
        <v>1</v>
      </c>
      <c r="C21" s="10" t="n">
        <v>1</v>
      </c>
      <c r="D21" s="10" t="n">
        <v>1</v>
      </c>
      <c r="E21" s="10" t="n">
        <v>1</v>
      </c>
      <c r="F21" s="10" t="n">
        <v>1</v>
      </c>
      <c r="G21" s="10" t="n">
        <v>1</v>
      </c>
      <c r="H21" s="10" t="n">
        <v>1</v>
      </c>
      <c r="I21" s="10" t="n">
        <v>1</v>
      </c>
      <c r="J21" s="10" t="n">
        <v>1</v>
      </c>
    </row>
  </sheetData>
  <pageMargins left="0.7" right="0.7" top="0.75" bottom="0.75" header="0.3" footer="0.3"/>
  <pageSetup paperSize="9" orientation="portrait" horizontalDpi="300" verticalDpi="300" r:id="rId2"/>
  <tableParts count="2">
    <tablePart r:id="rId17"/>
    <tablePart r:id="rId18"/>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5.71" hidden="0" customWidth="1"/>
    <col min="2" max="2" width="12.71" hidden="0" customWidth="1"/>
    <col min="3" max="3" width="12.71" hidden="0" customWidth="1"/>
  </cols>
  <sheetData>
    <row r="1">
      <c r="A1" s="7" t="s">
        <v>155</v>
      </c>
    </row>
    <row r="2">
      <c r="A2" t="s">
        <v>44</v>
      </c>
    </row>
    <row r="3">
      <c r="A3" t="s">
        <v>21</v>
      </c>
    </row>
    <row r="4">
      <c r="A4" t="s">
        <v>45</v>
      </c>
    </row>
    <row r="5">
      <c r="A5" s="5" t="str">
        <f>=HYPERLINK("#'Table_of_contents'!A14", "Return to table of contents")</f>
      </c>
    </row>
    <row r="6">
      <c r="A6" s="3" t="s">
        <v>127</v>
      </c>
      <c r="B6" s="8" t="s">
        <v>156</v>
      </c>
      <c r="C6" s="8" t="s">
        <v>157</v>
      </c>
    </row>
    <row r="7">
      <c r="A7" s="3" t="s">
        <v>130</v>
      </c>
      <c r="B7" s="9" t="n">
        <v>2074</v>
      </c>
      <c r="C7" s="9" t="n">
        <v>1663</v>
      </c>
    </row>
    <row r="8">
      <c r="A8" s="3" t="s">
        <v>131</v>
      </c>
      <c r="B8" s="9" t="n">
        <v>2478</v>
      </c>
      <c r="C8" s="9" t="n">
        <v>1976</v>
      </c>
    </row>
    <row r="9">
      <c r="A9" s="3" t="s">
        <v>132</v>
      </c>
      <c r="B9" s="9" t="n">
        <v>2091</v>
      </c>
      <c r="C9" s="9" t="n">
        <v>1523</v>
      </c>
    </row>
    <row r="10">
      <c r="A10" s="3" t="s">
        <v>133</v>
      </c>
      <c r="B10" s="9" t="n">
        <v>2606</v>
      </c>
      <c r="C10" s="9" t="n">
        <v>2008</v>
      </c>
    </row>
    <row r="11">
      <c r="A11" s="3" t="s">
        <v>134</v>
      </c>
      <c r="B11" s="9" t="n">
        <v>2088</v>
      </c>
      <c r="C11" s="9" t="n">
        <v>1589</v>
      </c>
    </row>
    <row r="12">
      <c r="A12" s="3" t="s">
        <v>135</v>
      </c>
      <c r="B12" s="9" t="n">
        <v>2456</v>
      </c>
      <c r="C12" s="9" t="n">
        <v>1872</v>
      </c>
    </row>
    <row r="13">
      <c r="A13" s="3" t="s">
        <v>136</v>
      </c>
      <c r="B13" s="9" t="n">
        <v>2120</v>
      </c>
      <c r="C13" s="9" t="n">
        <v>1608</v>
      </c>
    </row>
    <row r="14">
      <c r="A14" s="3" t="s">
        <v>137</v>
      </c>
      <c r="B14" s="9" t="n">
        <v>2349</v>
      </c>
      <c r="C14" s="9" t="n">
        <v>1765</v>
      </c>
    </row>
    <row r="15">
      <c r="A15" s="3" t="s">
        <v>138</v>
      </c>
      <c r="B15" s="9" t="n">
        <v>2514</v>
      </c>
      <c r="C15" s="9" t="n">
        <v>1856</v>
      </c>
    </row>
    <row r="16">
      <c r="A16" s="3" t="s">
        <v>139</v>
      </c>
      <c r="B16" s="9" t="n">
        <v>2168</v>
      </c>
      <c r="C16" s="9" t="n">
        <v>1691</v>
      </c>
    </row>
    <row r="17">
      <c r="A17" s="3" t="s">
        <v>140</v>
      </c>
      <c r="B17" s="9" t="n">
        <v>1844</v>
      </c>
      <c r="C17" s="9" t="n">
        <v>1429</v>
      </c>
    </row>
    <row r="18">
      <c r="A18" s="3" t="s">
        <v>141</v>
      </c>
      <c r="B18" s="9" t="n">
        <v>2106</v>
      </c>
      <c r="C18" s="9" t="n">
        <v>1664</v>
      </c>
    </row>
    <row r="19">
      <c r="A19" s="3" t="s">
        <v>142</v>
      </c>
      <c r="B19" s="9" t="n">
        <v>2035</v>
      </c>
      <c r="C19" s="9" t="n">
        <v>1637</v>
      </c>
    </row>
    <row r="20">
      <c r="A20" s="3" t="s">
        <v>143</v>
      </c>
      <c r="B20" s="9" t="n">
        <v>2240</v>
      </c>
      <c r="C20" s="9" t="n">
        <v>1741</v>
      </c>
    </row>
    <row r="21">
      <c r="A21" s="3" t="s">
        <v>144</v>
      </c>
      <c r="B21" s="9" t="n">
        <v>1846</v>
      </c>
      <c r="C21" s="9" t="n">
        <v>1447</v>
      </c>
    </row>
    <row r="22">
      <c r="A22" s="3" t="s">
        <v>145</v>
      </c>
      <c r="B22" s="9" t="n">
        <v>2011</v>
      </c>
      <c r="C22" s="9" t="n">
        <v>1572</v>
      </c>
    </row>
    <row r="23">
      <c r="A23" s="3" t="s">
        <v>146</v>
      </c>
      <c r="B23" s="9" t="n">
        <v>1841</v>
      </c>
      <c r="C23" s="9" t="n">
        <v>1443</v>
      </c>
    </row>
    <row r="24">
      <c r="A24" s="3" t="s">
        <v>147</v>
      </c>
      <c r="B24" s="9" t="n">
        <v>2025</v>
      </c>
      <c r="C24" s="9" t="n">
        <v>1640</v>
      </c>
    </row>
    <row r="25">
      <c r="A25" s="3" t="s">
        <v>148</v>
      </c>
      <c r="B25" s="9" t="n">
        <v>2070</v>
      </c>
      <c r="C25" s="9" t="n">
        <v>1589</v>
      </c>
    </row>
    <row r="26">
      <c r="A26" s="3" t="s">
        <v>149</v>
      </c>
      <c r="B26" s="9" t="n">
        <v>2121</v>
      </c>
      <c r="C26" s="9" t="n">
        <v>1673</v>
      </c>
    </row>
    <row r="27">
      <c r="A27" s="3" t="s">
        <v>150</v>
      </c>
      <c r="B27" s="9" t="n">
        <v>2109</v>
      </c>
      <c r="C27" s="9" t="n">
        <v>1698</v>
      </c>
    </row>
    <row r="28">
      <c r="A28" s="3" t="s">
        <v>151</v>
      </c>
      <c r="B28" s="9" t="n">
        <v>1920</v>
      </c>
      <c r="C28" s="9" t="n">
        <v>1582</v>
      </c>
    </row>
  </sheetData>
  <pageMargins left="0.7" right="0.7" top="0.75" bottom="0.75" header="0.3" footer="0.3"/>
  <pageSetup paperSize="9" orientation="portrait" horizontalDpi="300" verticalDpi="300" r:id="rId2"/>
  <tableParts count="1">
    <tablePart r:id="rId19"/>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49.71" hidden="0" customWidth="1"/>
    <col min="2" max="2" width="11.71" hidden="0" customWidth="1"/>
    <col min="3" max="3" width="11.71" hidden="0" customWidth="1"/>
    <col min="4" max="4" width="11.71" hidden="0" customWidth="1"/>
    <col min="5" max="5" width="11.71" hidden="0" customWidth="1"/>
    <col min="6" max="6" width="11.71" hidden="0" customWidth="1"/>
    <col min="7" max="7" width="11.71" hidden="0" customWidth="1"/>
    <col min="8" max="8" width="11.71" hidden="0" customWidth="1"/>
    <col min="9" max="9" width="11.71" hidden="0" customWidth="1"/>
    <col min="10" max="10" width="11.71" hidden="0" customWidth="1"/>
  </cols>
  <sheetData>
    <row r="1">
      <c r="A1" s="7" t="s">
        <v>158</v>
      </c>
    </row>
    <row r="2">
      <c r="A2" t="s">
        <v>44</v>
      </c>
    </row>
    <row r="3">
      <c r="A3" t="s">
        <v>75</v>
      </c>
    </row>
    <row r="4">
      <c r="A4" t="s">
        <v>159</v>
      </c>
    </row>
    <row r="5">
      <c r="A5" s="5" t="str">
        <f>=HYPERLINK("#'Table_of_contents'!A15", "Return to table of contents")</f>
      </c>
    </row>
    <row r="6">
      <c r="A6" s="3" t="s">
        <v>160</v>
      </c>
      <c r="B6" s="8" t="s">
        <v>153</v>
      </c>
      <c r="C6" s="8" t="s">
        <v>144</v>
      </c>
      <c r="D6" s="8" t="s">
        <v>145</v>
      </c>
      <c r="E6" s="8" t="s">
        <v>146</v>
      </c>
      <c r="F6" s="8" t="s">
        <v>147</v>
      </c>
      <c r="G6" s="8" t="s">
        <v>148</v>
      </c>
      <c r="H6" s="8" t="s">
        <v>149</v>
      </c>
      <c r="I6" s="8" t="s">
        <v>150</v>
      </c>
      <c r="J6" s="8" t="s">
        <v>151</v>
      </c>
    </row>
    <row r="7">
      <c r="A7" s="3" t="s">
        <v>161</v>
      </c>
      <c r="B7" s="9" t="n">
        <v>189</v>
      </c>
      <c r="C7" s="9" t="n">
        <v>173</v>
      </c>
      <c r="D7" s="9" t="n">
        <v>152</v>
      </c>
      <c r="E7" s="9" t="n">
        <v>158</v>
      </c>
      <c r="F7" s="9" t="n">
        <v>160</v>
      </c>
      <c r="G7" s="9" t="n">
        <v>176</v>
      </c>
      <c r="H7" s="9" t="n">
        <v>144</v>
      </c>
      <c r="I7" s="9" t="n">
        <v>167</v>
      </c>
      <c r="J7" s="9" t="n">
        <v>158</v>
      </c>
    </row>
    <row r="8">
      <c r="A8" s="3" t="s">
        <v>162</v>
      </c>
      <c r="B8" s="9" t="n">
        <v>133</v>
      </c>
      <c r="C8" s="9" t="n">
        <v>127</v>
      </c>
      <c r="D8" s="9" t="n">
        <v>148</v>
      </c>
      <c r="E8" s="9" t="n">
        <v>126</v>
      </c>
      <c r="F8" s="9" t="n">
        <v>100</v>
      </c>
      <c r="G8" s="9" t="n">
        <v>93</v>
      </c>
      <c r="H8" s="9" t="n">
        <v>142</v>
      </c>
      <c r="I8" s="9" t="n">
        <v>118</v>
      </c>
      <c r="J8" s="9" t="n">
        <v>125</v>
      </c>
    </row>
    <row r="9">
      <c r="A9" s="3" t="s">
        <v>163</v>
      </c>
      <c r="B9" s="9" t="n">
        <v>350</v>
      </c>
      <c r="C9" s="9" t="n">
        <v>217</v>
      </c>
      <c r="D9" s="9" t="n">
        <v>375</v>
      </c>
      <c r="E9" s="9" t="n">
        <v>224</v>
      </c>
      <c r="F9" s="9" t="n">
        <v>356</v>
      </c>
      <c r="G9" s="9" t="n">
        <v>220</v>
      </c>
      <c r="H9" s="9" t="n">
        <v>366</v>
      </c>
      <c r="I9" s="9" t="n">
        <v>206</v>
      </c>
      <c r="J9" s="9" t="n">
        <v>45</v>
      </c>
    </row>
    <row r="10">
      <c r="A10" s="3" t="s">
        <v>164</v>
      </c>
      <c r="B10" s="9" t="n">
        <v>792</v>
      </c>
      <c r="C10" s="9" t="n">
        <v>718</v>
      </c>
      <c r="D10" s="9" t="n">
        <v>633</v>
      </c>
      <c r="E10" s="9" t="n">
        <v>660</v>
      </c>
      <c r="F10" s="9" t="n">
        <v>623</v>
      </c>
      <c r="G10" s="9" t="n">
        <v>697</v>
      </c>
      <c r="H10" s="9" t="n">
        <v>602</v>
      </c>
      <c r="I10" s="9" t="n">
        <v>679</v>
      </c>
      <c r="J10" s="9" t="n">
        <v>600</v>
      </c>
    </row>
    <row r="11">
      <c r="A11" s="3" t="s">
        <v>165</v>
      </c>
      <c r="B11" s="9" t="n">
        <v>133</v>
      </c>
      <c r="C11" s="9" t="n">
        <v>105</v>
      </c>
      <c r="D11" s="9" t="n">
        <v>125</v>
      </c>
      <c r="E11" s="9" t="n">
        <v>124</v>
      </c>
      <c r="F11" s="9" t="n">
        <v>113</v>
      </c>
      <c r="G11" s="9" t="n">
        <v>111</v>
      </c>
      <c r="H11" s="9" t="n">
        <v>159</v>
      </c>
      <c r="I11" s="9" t="n">
        <v>204</v>
      </c>
      <c r="J11" s="9" t="n">
        <v>239</v>
      </c>
    </row>
    <row r="12">
      <c r="A12" s="3" t="s">
        <v>166</v>
      </c>
      <c r="B12" s="9" t="s">
        <v>167</v>
      </c>
      <c r="C12" s="9" t="s">
        <v>167</v>
      </c>
      <c r="D12" s="9" t="s">
        <v>167</v>
      </c>
      <c r="E12" s="9" t="s">
        <v>167</v>
      </c>
      <c r="F12" s="9" t="n">
        <v>121</v>
      </c>
      <c r="G12" s="9" t="n">
        <v>118</v>
      </c>
      <c r="H12" s="9" t="n">
        <v>86</v>
      </c>
      <c r="I12" s="9" t="n">
        <v>81</v>
      </c>
      <c r="J12" s="9" t="n">
        <v>87</v>
      </c>
    </row>
    <row r="13">
      <c r="A13" s="3" t="s">
        <v>168</v>
      </c>
      <c r="B13" s="9" t="n">
        <v>115</v>
      </c>
      <c r="C13" s="9" t="n">
        <v>88</v>
      </c>
      <c r="D13" s="9" t="n">
        <v>118</v>
      </c>
      <c r="E13" s="9" t="n">
        <v>120</v>
      </c>
      <c r="F13" s="9" t="n">
        <v>123</v>
      </c>
      <c r="G13" s="9" t="n">
        <v>125</v>
      </c>
      <c r="H13" s="9" t="n">
        <v>133</v>
      </c>
      <c r="I13" s="9" t="n">
        <v>116</v>
      </c>
      <c r="J13" s="9" t="n">
        <v>186</v>
      </c>
    </row>
    <row r="14">
      <c r="A14" s="3" t="s">
        <v>169</v>
      </c>
      <c r="B14" s="9" t="n">
        <v>499</v>
      </c>
      <c r="C14" s="9" t="n">
        <v>399</v>
      </c>
      <c r="D14" s="9" t="n">
        <v>439</v>
      </c>
      <c r="E14" s="9" t="n">
        <v>398</v>
      </c>
      <c r="F14" s="9" t="n">
        <v>385</v>
      </c>
      <c r="G14" s="9" t="n">
        <v>481</v>
      </c>
      <c r="H14" s="9" t="n">
        <v>448</v>
      </c>
      <c r="I14" s="9" t="n">
        <v>411</v>
      </c>
      <c r="J14" s="9" t="n">
        <v>338</v>
      </c>
    </row>
    <row r="15">
      <c r="A15" s="3" t="s">
        <v>170</v>
      </c>
      <c r="B15" s="9" t="n">
        <v>29</v>
      </c>
      <c r="C15" s="9" t="n">
        <v>19</v>
      </c>
      <c r="D15" s="9" t="n">
        <v>21</v>
      </c>
      <c r="E15" s="9" t="n">
        <v>31</v>
      </c>
      <c r="F15" s="9" t="n">
        <v>44</v>
      </c>
      <c r="G15" s="9" t="n">
        <v>49</v>
      </c>
      <c r="H15" s="9" t="n">
        <v>41</v>
      </c>
      <c r="I15" s="9" t="n">
        <v>127</v>
      </c>
      <c r="J15" s="9" t="n">
        <v>142</v>
      </c>
    </row>
    <row r="16">
      <c r="A16" s="3" t="s">
        <v>171</v>
      </c>
      <c r="B16" s="9" t="n">
        <v>2240</v>
      </c>
      <c r="C16" s="9" t="n">
        <v>1846</v>
      </c>
      <c r="D16" s="9" t="n">
        <v>2011</v>
      </c>
      <c r="E16" s="9" t="n">
        <v>1841</v>
      </c>
      <c r="F16" s="9" t="n">
        <v>2025</v>
      </c>
      <c r="G16" s="9" t="n">
        <v>2070</v>
      </c>
      <c r="H16" s="9" t="n">
        <v>2121</v>
      </c>
      <c r="I16" s="9" t="n">
        <v>2109</v>
      </c>
      <c r="J16" s="9" t="n">
        <v>1920</v>
      </c>
    </row>
    <row r="17">
      <c r="A17" s="3" t="s">
        <v>172</v>
      </c>
      <c r="B17" s="9" t="n">
        <v>1741</v>
      </c>
      <c r="C17" s="9" t="n">
        <v>1447</v>
      </c>
      <c r="D17" s="9" t="n">
        <v>1572</v>
      </c>
      <c r="E17" s="9" t="n">
        <v>1443</v>
      </c>
      <c r="F17" s="9" t="n">
        <v>1640</v>
      </c>
      <c r="G17" s="9" t="n">
        <v>1589</v>
      </c>
      <c r="H17" s="9" t="n">
        <v>1673</v>
      </c>
      <c r="I17" s="9" t="n">
        <v>1698</v>
      </c>
      <c r="J17" s="9" t="n">
        <v>1582</v>
      </c>
    </row>
    <row r="18">
      <c r="A18" s="3" t="s">
        <v>160</v>
      </c>
      <c r="B18" s="8" t="s">
        <v>153</v>
      </c>
      <c r="C18" s="8" t="s">
        <v>144</v>
      </c>
      <c r="D18" s="8" t="s">
        <v>145</v>
      </c>
      <c r="E18" s="8" t="s">
        <v>146</v>
      </c>
      <c r="F18" s="8" t="s">
        <v>147</v>
      </c>
      <c r="G18" s="8" t="s">
        <v>148</v>
      </c>
      <c r="H18" s="8" t="s">
        <v>149</v>
      </c>
      <c r="I18" s="8" t="s">
        <v>150</v>
      </c>
      <c r="J18" s="8" t="s">
        <v>151</v>
      </c>
    </row>
    <row r="19">
      <c r="A19" s="3" t="s">
        <v>161</v>
      </c>
      <c r="B19" s="10" t="n">
        <v>0.108558299827685</v>
      </c>
      <c r="C19" s="10" t="n">
        <v>0.119557705597789</v>
      </c>
      <c r="D19" s="10" t="n">
        <v>0.0966921119592875</v>
      </c>
      <c r="E19" s="10" t="n">
        <v>0.109494109494109</v>
      </c>
      <c r="F19" s="10" t="n">
        <v>0.0975609756097561</v>
      </c>
      <c r="G19" s="10" t="n">
        <v>0.110761485210824</v>
      </c>
      <c r="H19" s="10" t="n">
        <v>0.0860729228930066</v>
      </c>
      <c r="I19" s="10" t="n">
        <v>0.0983510011778563</v>
      </c>
      <c r="J19" s="10" t="n">
        <v>0.0998735777496839</v>
      </c>
    </row>
    <row r="20">
      <c r="A20" s="3" t="s">
        <v>162</v>
      </c>
      <c r="B20" s="10" t="n">
        <v>0.0763928776565192</v>
      </c>
      <c r="C20" s="10" t="n">
        <v>0.087767795438839</v>
      </c>
      <c r="D20" s="10" t="n">
        <v>0.094147582697201</v>
      </c>
      <c r="E20" s="10" t="n">
        <v>0.0873180873180873</v>
      </c>
      <c r="F20" s="10" t="n">
        <v>0.0609756097560976</v>
      </c>
      <c r="G20" s="10" t="n">
        <v>0.0585273757079924</v>
      </c>
      <c r="H20" s="10" t="n">
        <v>0.0848774656306037</v>
      </c>
      <c r="I20" s="10" t="n">
        <v>0.0694935217903416</v>
      </c>
      <c r="J20" s="10" t="n">
        <v>0.0790139064475348</v>
      </c>
    </row>
    <row r="21">
      <c r="A21" s="3" t="s">
        <v>163</v>
      </c>
      <c r="B21" s="10" t="n">
        <v>0.201033888569787</v>
      </c>
      <c r="C21" s="10" t="n">
        <v>0.149965445749827</v>
      </c>
      <c r="D21" s="10" t="n">
        <v>0.238549618320611</v>
      </c>
      <c r="E21" s="10" t="n">
        <v>0.155232155232155</v>
      </c>
      <c r="F21" s="10" t="n">
        <v>0.217073170731707</v>
      </c>
      <c r="G21" s="10" t="n">
        <v>0.138451856513531</v>
      </c>
      <c r="H21" s="10" t="n">
        <v>0.218768679019725</v>
      </c>
      <c r="I21" s="10" t="n">
        <v>0.121319199057715</v>
      </c>
      <c r="J21" s="10" t="n">
        <v>0.0284450063211125</v>
      </c>
    </row>
    <row r="22">
      <c r="A22" s="3" t="s">
        <v>164</v>
      </c>
      <c r="B22" s="10" t="n">
        <v>0.454910970706491</v>
      </c>
      <c r="C22" s="10" t="n">
        <v>0.496199032480995</v>
      </c>
      <c r="D22" s="10" t="n">
        <v>0.402671755725191</v>
      </c>
      <c r="E22" s="10" t="n">
        <v>0.457380457380457</v>
      </c>
      <c r="F22" s="10" t="n">
        <v>0.379878048780488</v>
      </c>
      <c r="G22" s="10" t="n">
        <v>0.438640654499685</v>
      </c>
      <c r="H22" s="10" t="n">
        <v>0.359832635983264</v>
      </c>
      <c r="I22" s="10" t="n">
        <v>0.399882214369847</v>
      </c>
      <c r="J22" s="10" t="n">
        <v>0.379266750948167</v>
      </c>
    </row>
    <row r="23">
      <c r="A23" s="3" t="s">
        <v>165</v>
      </c>
      <c r="B23" s="10" t="n">
        <v>0.0763928776565192</v>
      </c>
      <c r="C23" s="10" t="n">
        <v>0.0725639253628196</v>
      </c>
      <c r="D23" s="10" t="n">
        <v>0.0795165394402036</v>
      </c>
      <c r="E23" s="10" t="n">
        <v>0.0859320859320859</v>
      </c>
      <c r="F23" s="10" t="n">
        <v>0.0689024390243902</v>
      </c>
      <c r="G23" s="10" t="n">
        <v>0.0698552548772813</v>
      </c>
      <c r="H23" s="10" t="n">
        <v>0.0950388523610281</v>
      </c>
      <c r="I23" s="10" t="n">
        <v>0.120141342756184</v>
      </c>
      <c r="J23" s="10" t="n">
        <v>0.151074589127686</v>
      </c>
    </row>
    <row r="24">
      <c r="A24" s="3" t="s">
        <v>166</v>
      </c>
      <c r="B24" s="10" t="s">
        <v>167</v>
      </c>
      <c r="C24" s="10" t="s">
        <v>167</v>
      </c>
      <c r="D24" s="10" t="s">
        <v>167</v>
      </c>
      <c r="E24" s="10" t="s">
        <v>167</v>
      </c>
      <c r="F24" s="10" t="n">
        <v>0.073780487804878</v>
      </c>
      <c r="G24" s="10" t="n">
        <v>0.0742605412208936</v>
      </c>
      <c r="H24" s="10" t="n">
        <v>0.0514046622833234</v>
      </c>
      <c r="I24" s="10" t="n">
        <v>0.0477031802120141</v>
      </c>
      <c r="J24" s="10" t="n">
        <v>0.0549936788874842</v>
      </c>
    </row>
    <row r="25">
      <c r="A25" s="3" t="s">
        <v>168</v>
      </c>
      <c r="B25" s="10" t="n">
        <v>0.0660539919586445</v>
      </c>
      <c r="C25" s="10" t="n">
        <v>0.0608154803040774</v>
      </c>
      <c r="D25" s="10" t="n">
        <v>0.0750636132315522</v>
      </c>
      <c r="E25" s="10" t="n">
        <v>0.0831600831600832</v>
      </c>
      <c r="F25" s="10" t="n">
        <v>0.075</v>
      </c>
      <c r="G25" s="10" t="n">
        <v>0.078665827564506</v>
      </c>
      <c r="H25" s="10" t="n">
        <v>0.0794979079497908</v>
      </c>
      <c r="I25" s="10" t="n">
        <v>0.0683156654888104</v>
      </c>
      <c r="J25" s="10" t="n">
        <v>0.117572692793932</v>
      </c>
    </row>
    <row r="26">
      <c r="A26" s="3" t="s">
        <v>170</v>
      </c>
      <c r="B26" s="10" t="n">
        <v>0.0166570936243538</v>
      </c>
      <c r="C26" s="10" t="n">
        <v>0.0131306150656531</v>
      </c>
      <c r="D26" s="10" t="n">
        <v>0.0133587786259542</v>
      </c>
      <c r="E26" s="10" t="n">
        <v>0.0214830214830215</v>
      </c>
      <c r="F26" s="10" t="n">
        <v>0.0268292682926829</v>
      </c>
      <c r="G26" s="10" t="n">
        <v>0.0308370044052863</v>
      </c>
      <c r="H26" s="10" t="n">
        <v>0.0245068738792588</v>
      </c>
      <c r="I26" s="10" t="n">
        <v>0.074793875147232</v>
      </c>
      <c r="J26" s="10" t="n">
        <v>0.0897597977243995</v>
      </c>
    </row>
    <row r="27">
      <c r="A27" s="3" t="s">
        <v>172</v>
      </c>
      <c r="B27" s="10" t="n">
        <v>1</v>
      </c>
      <c r="C27" s="10" t="n">
        <v>1</v>
      </c>
      <c r="D27" s="10" t="n">
        <v>1</v>
      </c>
      <c r="E27" s="10" t="n">
        <v>1</v>
      </c>
      <c r="F27" s="10" t="n">
        <v>1</v>
      </c>
      <c r="G27" s="10" t="n">
        <v>1</v>
      </c>
      <c r="H27" s="10" t="n">
        <v>1</v>
      </c>
      <c r="I27" s="10" t="n">
        <v>1</v>
      </c>
      <c r="J27" s="10" t="n">
        <v>1</v>
      </c>
    </row>
  </sheetData>
  <pageMargins left="0.7" right="0.7" top="0.75" bottom="0.75" header="0.3" footer="0.3"/>
  <pageSetup paperSize="9" orientation="portrait" horizontalDpi="300" verticalDpi="300" r:id="rId2"/>
  <tableParts count="2">
    <tablePart r:id="rId20"/>
    <tablePart r:id="rId21"/>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5.71" hidden="0" customWidth="1"/>
    <col min="2" max="2" width="12.71" hidden="0" customWidth="1"/>
    <col min="3" max="3" width="12.71" hidden="0" customWidth="1"/>
  </cols>
  <sheetData>
    <row r="1">
      <c r="A1" s="7" t="s">
        <v>173</v>
      </c>
    </row>
    <row r="2">
      <c r="A2" t="s">
        <v>44</v>
      </c>
    </row>
    <row r="3">
      <c r="A3" t="s">
        <v>21</v>
      </c>
    </row>
    <row r="4">
      <c r="A4" t="s">
        <v>45</v>
      </c>
    </row>
    <row r="5">
      <c r="A5" s="5" t="str">
        <f>=HYPERLINK("#'Table_of_contents'!A16", "Return to table of contents")</f>
      </c>
    </row>
    <row r="6">
      <c r="A6" s="3" t="s">
        <v>127</v>
      </c>
      <c r="B6" s="8" t="s">
        <v>174</v>
      </c>
      <c r="C6" s="8" t="s">
        <v>175</v>
      </c>
    </row>
    <row r="7">
      <c r="A7" s="3" t="s">
        <v>130</v>
      </c>
      <c r="B7" s="9" t="n">
        <v>368</v>
      </c>
      <c r="C7" s="9" t="n">
        <v>57</v>
      </c>
    </row>
    <row r="8">
      <c r="A8" s="3" t="s">
        <v>131</v>
      </c>
      <c r="B8" s="9" t="n">
        <v>370</v>
      </c>
      <c r="C8" s="9" t="n">
        <v>44</v>
      </c>
    </row>
    <row r="9">
      <c r="A9" s="3" t="s">
        <v>132</v>
      </c>
      <c r="B9" s="9" t="n">
        <v>396</v>
      </c>
      <c r="C9" s="9" t="n">
        <v>63</v>
      </c>
    </row>
    <row r="10">
      <c r="A10" s="3" t="s">
        <v>133</v>
      </c>
      <c r="B10" s="9" t="n">
        <v>430</v>
      </c>
      <c r="C10" s="9" t="n">
        <v>99</v>
      </c>
    </row>
    <row r="11">
      <c r="A11" s="3" t="s">
        <v>134</v>
      </c>
      <c r="B11" s="9" t="n">
        <v>496</v>
      </c>
      <c r="C11" s="9" t="n">
        <v>74</v>
      </c>
    </row>
    <row r="12">
      <c r="A12" s="3" t="s">
        <v>135</v>
      </c>
      <c r="B12" s="9" t="n">
        <v>487</v>
      </c>
      <c r="C12" s="9" t="n">
        <v>76</v>
      </c>
    </row>
    <row r="13">
      <c r="A13" s="3" t="s">
        <v>136</v>
      </c>
      <c r="B13" s="9" t="n">
        <v>478</v>
      </c>
      <c r="C13" s="9" t="n">
        <v>80</v>
      </c>
    </row>
    <row r="14">
      <c r="A14" s="3" t="s">
        <v>137</v>
      </c>
      <c r="B14" s="9" t="n">
        <v>468</v>
      </c>
      <c r="C14" s="9" t="n">
        <v>75</v>
      </c>
    </row>
    <row r="15">
      <c r="A15" s="3" t="s">
        <v>138</v>
      </c>
      <c r="B15" s="9" t="n">
        <v>471</v>
      </c>
      <c r="C15" s="9" t="n">
        <v>82</v>
      </c>
    </row>
    <row r="16">
      <c r="A16" s="3" t="s">
        <v>139</v>
      </c>
      <c r="B16" s="9" t="n">
        <v>466</v>
      </c>
      <c r="C16" s="9" t="n">
        <v>85</v>
      </c>
    </row>
    <row r="17">
      <c r="A17" s="3" t="s">
        <v>140</v>
      </c>
      <c r="B17" s="9" t="n">
        <v>476</v>
      </c>
      <c r="C17" s="9" t="n">
        <v>96</v>
      </c>
    </row>
    <row r="18">
      <c r="A18" s="3" t="s">
        <v>141</v>
      </c>
      <c r="B18" s="9" t="n">
        <v>497</v>
      </c>
      <c r="C18" s="9" t="n">
        <v>83</v>
      </c>
    </row>
    <row r="19">
      <c r="A19" s="3" t="s">
        <v>142</v>
      </c>
      <c r="B19" s="9" t="n">
        <v>483</v>
      </c>
      <c r="C19" s="9" t="n">
        <v>59</v>
      </c>
    </row>
    <row r="20">
      <c r="A20" s="3" t="s">
        <v>143</v>
      </c>
      <c r="B20" s="9" t="n">
        <v>546</v>
      </c>
      <c r="C20" s="9" t="n">
        <v>128</v>
      </c>
    </row>
    <row r="21">
      <c r="A21" s="3" t="s">
        <v>144</v>
      </c>
      <c r="B21" s="9" t="n">
        <v>572</v>
      </c>
      <c r="C21" s="9" t="n">
        <v>86</v>
      </c>
    </row>
    <row r="22">
      <c r="A22" s="3" t="s">
        <v>145</v>
      </c>
      <c r="B22" s="9" t="n">
        <v>586</v>
      </c>
      <c r="C22" s="9" t="n">
        <v>94</v>
      </c>
    </row>
    <row r="23">
      <c r="A23" s="3" t="s">
        <v>146</v>
      </c>
      <c r="B23" s="9" t="n">
        <v>566</v>
      </c>
      <c r="C23" s="9" t="n">
        <v>79</v>
      </c>
    </row>
    <row r="24">
      <c r="A24" s="3" t="s">
        <v>147</v>
      </c>
      <c r="B24" s="9" t="n">
        <v>556</v>
      </c>
      <c r="C24" s="9" t="n">
        <v>76</v>
      </c>
    </row>
    <row r="25">
      <c r="A25" s="3" t="s">
        <v>148</v>
      </c>
      <c r="B25" s="9" t="n">
        <v>637</v>
      </c>
      <c r="C25" s="9" t="n">
        <v>106</v>
      </c>
    </row>
    <row r="26">
      <c r="A26" s="3" t="s">
        <v>149</v>
      </c>
      <c r="B26" s="9" t="n">
        <v>625</v>
      </c>
      <c r="C26" s="9" t="n">
        <v>88</v>
      </c>
    </row>
    <row r="27">
      <c r="A27" s="3" t="s">
        <v>150</v>
      </c>
      <c r="B27" s="9" t="n">
        <v>612</v>
      </c>
      <c r="C27" s="9" t="n">
        <v>65</v>
      </c>
    </row>
    <row r="28">
      <c r="A28" s="3" t="s">
        <v>151</v>
      </c>
      <c r="B28" s="9" t="n">
        <v>639</v>
      </c>
      <c r="C28" s="9" t="n">
        <v>72</v>
      </c>
    </row>
  </sheetData>
  <pageMargins left="0.7" right="0.7" top="0.75" bottom="0.75" header="0.3" footer="0.3"/>
  <pageSetup paperSize="9" orientation="portrait" horizontalDpi="300" verticalDpi="300" r:id="rId2"/>
  <tableParts count="1">
    <tablePart r:id="rId2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20.71" hidden="0" customWidth="1"/>
    <col min="2" max="2" width="110.71" hidden="0" customWidth="1"/>
  </cols>
  <sheetData>
    <row r="1">
      <c r="A1" s="7" t="s">
        <v>20</v>
      </c>
    </row>
    <row r="2">
      <c r="A2" t="s">
        <v>21</v>
      </c>
    </row>
    <row r="3">
      <c r="A3" s="3" t="s">
        <v>176</v>
      </c>
      <c r="B3" s="3" t="s">
        <v>177</v>
      </c>
    </row>
    <row r="4">
      <c r="A4" s="11" t="str">
        <f>=HYPERLINK("#'Notes'!A1", "Notes")</f>
      </c>
      <c r="B4" t="s">
        <v>22</v>
      </c>
    </row>
    <row r="5">
      <c r="A5" s="11" t="str">
        <f>=HYPERLINK("#'1'!A1", "1")</f>
      </c>
      <c r="B5" t="s">
        <v>43</v>
      </c>
    </row>
    <row r="6">
      <c r="A6" s="11" t="str">
        <f>=HYPERLINK("#'2'!A1", "2")</f>
      </c>
      <c r="B6" t="s">
        <v>71</v>
      </c>
    </row>
    <row r="7">
      <c r="A7" s="11" t="str">
        <f>=HYPERLINK("#'3'!A1", "3")</f>
      </c>
      <c r="B7" t="s">
        <v>74</v>
      </c>
    </row>
    <row r="8">
      <c r="A8" s="11" t="str">
        <f>=HYPERLINK("#'4'!A1", "4")</f>
      </c>
      <c r="B8" t="s">
        <v>93</v>
      </c>
    </row>
    <row r="9">
      <c r="A9" s="11" t="str">
        <f>=HYPERLINK("#'5'!A1", "5")</f>
      </c>
      <c r="B9" t="s">
        <v>100</v>
      </c>
    </row>
    <row r="10">
      <c r="A10" s="11" t="str">
        <f>=HYPERLINK("#'6'!A1", "6")</f>
      </c>
      <c r="B10" t="s">
        <v>108</v>
      </c>
    </row>
    <row r="11">
      <c r="A11" s="11" t="str">
        <f>=HYPERLINK("#'7'!A1", "7")</f>
      </c>
      <c r="B11" t="s">
        <v>116</v>
      </c>
    </row>
    <row r="12">
      <c r="A12" s="11" t="str">
        <f>=HYPERLINK("#'8'!A1", "8")</f>
      </c>
      <c r="B12" t="s">
        <v>126</v>
      </c>
    </row>
    <row r="13">
      <c r="A13" s="11" t="str">
        <f>=HYPERLINK("#'9'!A1", "9")</f>
      </c>
      <c r="B13" t="s">
        <v>152</v>
      </c>
    </row>
    <row r="14">
      <c r="A14" s="11" t="str">
        <f>=HYPERLINK("#'10'!A1", "10")</f>
      </c>
      <c r="B14" t="s">
        <v>155</v>
      </c>
    </row>
    <row r="15">
      <c r="A15" s="11" t="str">
        <f>=HYPERLINK("#'11'!A1", "11")</f>
      </c>
      <c r="B15" t="s">
        <v>158</v>
      </c>
    </row>
    <row r="16">
      <c r="A16" s="11" t="str">
        <f>=HYPERLINK("#'12'!A1", "12")</f>
      </c>
      <c r="B16" t="s">
        <v>173</v>
      </c>
    </row>
  </sheetData>
  <pageMargins left="0.7" right="0.7" top="0.75" bottom="0.75" header="0.3" footer="0.3"/>
  <pageSetup paperSize="9" orientation="portrait" horizontalDpi="300" verticalDpi="300" r:id="rId2"/>
  <tableParts count="1">
    <tablePart r:id="rId2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8.71" hidden="0" customWidth="1"/>
    <col min="2" max="2" width="120.71" hidden="0" customWidth="1"/>
  </cols>
  <sheetData>
    <row r="1">
      <c r="A1" s="7" t="s">
        <v>22</v>
      </c>
    </row>
    <row r="2">
      <c r="A2" t="s">
        <v>21</v>
      </c>
    </row>
    <row r="3">
      <c r="A3" s="5" t="str">
        <f>=HYPERLINK("#'Table_of_contents'!A4", "Return to table of contents")</f>
      </c>
    </row>
    <row r="4">
      <c r="A4" s="3" t="s">
        <v>23</v>
      </c>
      <c r="B4" s="3" t="s">
        <v>24</v>
      </c>
    </row>
    <row r="5">
      <c r="A5" t="s">
        <v>25</v>
      </c>
      <c r="B5" s="4" t="s">
        <v>26</v>
      </c>
    </row>
    <row r="6">
      <c r="A6" t="s">
        <v>27</v>
      </c>
      <c r="B6" s="4" t="s">
        <v>28</v>
      </c>
    </row>
    <row r="7">
      <c r="A7" t="s">
        <v>29</v>
      </c>
      <c r="B7" s="4" t="s">
        <v>30</v>
      </c>
    </row>
    <row r="8">
      <c r="A8" t="s">
        <v>31</v>
      </c>
      <c r="B8" s="4" t="s">
        <v>32</v>
      </c>
    </row>
    <row r="9">
      <c r="A9" t="s">
        <v>33</v>
      </c>
      <c r="B9" s="4" t="s">
        <v>34</v>
      </c>
    </row>
    <row r="10">
      <c r="A10" t="s">
        <v>35</v>
      </c>
      <c r="B10" s="4" t="s">
        <v>36</v>
      </c>
    </row>
    <row r="11">
      <c r="A11" t="s">
        <v>37</v>
      </c>
      <c r="B11" s="4" t="s">
        <v>38</v>
      </c>
    </row>
    <row r="12">
      <c r="A12" t="s">
        <v>39</v>
      </c>
      <c r="B12" s="4" t="s">
        <v>40</v>
      </c>
    </row>
    <row r="13">
      <c r="A13" t="s">
        <v>41</v>
      </c>
      <c r="B13" s="4" t="s">
        <v>42</v>
      </c>
    </row>
  </sheetData>
  <pageMargins left="0.7" right="0.7" top="0.75" bottom="0.75" header="0.3" footer="0.3"/>
  <pageSetup paperSize="9" orientation="portrait" horizontalDpi="300" verticalDpi="300"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8.71" hidden="0" customWidth="1"/>
    <col min="2" max="2" width="11.71" hidden="0" customWidth="1"/>
    <col min="3" max="3" width="11.71" hidden="0" customWidth="1"/>
  </cols>
  <sheetData>
    <row r="1">
      <c r="A1" s="7" t="s">
        <v>43</v>
      </c>
    </row>
    <row r="2">
      <c r="A2" t="s">
        <v>44</v>
      </c>
    </row>
    <row r="3">
      <c r="A3" t="s">
        <v>21</v>
      </c>
    </row>
    <row r="4">
      <c r="A4" t="s">
        <v>45</v>
      </c>
    </row>
    <row r="5">
      <c r="A5" s="5" t="str">
        <f>=HYPERLINK("#'Table_of_contents'!A5", "Return to table of contents")</f>
      </c>
    </row>
    <row r="6">
      <c r="A6" s="3" t="s">
        <v>46</v>
      </c>
      <c r="B6" s="8" t="s">
        <v>47</v>
      </c>
      <c r="C6" s="8" t="s">
        <v>48</v>
      </c>
    </row>
    <row r="7">
      <c r="A7" s="3" t="s">
        <v>49</v>
      </c>
      <c r="B7" s="9" t="n">
        <v>4435</v>
      </c>
      <c r="C7" s="9" t="n">
        <v>3740</v>
      </c>
    </row>
    <row r="8">
      <c r="A8" s="3" t="s">
        <v>50</v>
      </c>
      <c r="B8" s="9" t="n">
        <v>4790</v>
      </c>
      <c r="C8" s="9" t="n">
        <v>3963</v>
      </c>
    </row>
    <row r="9">
      <c r="A9" s="3" t="s">
        <v>51</v>
      </c>
      <c r="B9" s="9" t="n">
        <v>4824</v>
      </c>
      <c r="C9" s="9" t="n">
        <v>3938</v>
      </c>
    </row>
    <row r="10">
      <c r="A10" s="3" t="s">
        <v>52</v>
      </c>
      <c r="B10" s="9" t="n">
        <v>4936</v>
      </c>
      <c r="C10" s="9" t="n">
        <v>3978</v>
      </c>
    </row>
    <row r="11">
      <c r="A11" s="3" t="s">
        <v>53</v>
      </c>
      <c r="B11" s="9" t="n">
        <v>4970</v>
      </c>
      <c r="C11" s="9" t="n">
        <v>3947</v>
      </c>
    </row>
    <row r="12">
      <c r="A12" s="3" t="s">
        <v>54</v>
      </c>
      <c r="B12" s="9" t="n">
        <v>5277</v>
      </c>
      <c r="C12" s="9" t="n">
        <v>4074</v>
      </c>
    </row>
    <row r="13">
      <c r="A13" s="3" t="s">
        <v>55</v>
      </c>
      <c r="B13" s="9" t="n">
        <v>5350</v>
      </c>
      <c r="C13" s="9" t="n">
        <v>4098</v>
      </c>
    </row>
    <row r="14">
      <c r="A14" s="3" t="s">
        <v>56</v>
      </c>
      <c r="B14" s="9" t="n">
        <v>5345</v>
      </c>
      <c r="C14" s="9" t="n">
        <v>4014</v>
      </c>
    </row>
    <row r="15">
      <c r="A15" s="3" t="s">
        <v>57</v>
      </c>
      <c r="B15" s="9" t="n">
        <v>5488</v>
      </c>
      <c r="C15" s="9" t="n">
        <v>4108</v>
      </c>
    </row>
    <row r="16">
      <c r="A16" s="3" t="s">
        <v>58</v>
      </c>
      <c r="B16" s="9" t="n">
        <v>5601</v>
      </c>
      <c r="C16" s="9" t="n">
        <v>4137</v>
      </c>
    </row>
    <row r="17">
      <c r="A17" s="3" t="s">
        <v>59</v>
      </c>
      <c r="B17" s="9" t="n">
        <v>5591</v>
      </c>
      <c r="C17" s="9" t="n">
        <v>4136</v>
      </c>
    </row>
    <row r="18">
      <c r="A18" s="3" t="s">
        <v>60</v>
      </c>
      <c r="B18" s="9" t="n">
        <v>5807</v>
      </c>
      <c r="C18" s="9" t="n">
        <v>4238</v>
      </c>
    </row>
    <row r="19">
      <c r="A19" s="3" t="s">
        <v>61</v>
      </c>
      <c r="B19" s="9" t="n">
        <v>5886</v>
      </c>
      <c r="C19" s="9" t="n">
        <v>4258</v>
      </c>
    </row>
    <row r="20">
      <c r="A20" s="3" t="s">
        <v>62</v>
      </c>
      <c r="B20" s="9" t="n">
        <v>5970</v>
      </c>
      <c r="C20" s="9" t="n">
        <v>4279</v>
      </c>
    </row>
    <row r="21">
      <c r="A21" s="3" t="s">
        <v>63</v>
      </c>
      <c r="B21" s="9" t="n">
        <v>5903</v>
      </c>
      <c r="C21" s="9" t="n">
        <v>4272</v>
      </c>
    </row>
    <row r="22">
      <c r="A22" s="3" t="s">
        <v>64</v>
      </c>
      <c r="B22" s="9" t="n">
        <v>5830</v>
      </c>
      <c r="C22" s="9" t="n">
        <v>4202</v>
      </c>
    </row>
    <row r="23">
      <c r="A23" s="3" t="s">
        <v>65</v>
      </c>
      <c r="B23" s="9" t="n">
        <v>5743</v>
      </c>
      <c r="C23" s="9" t="n">
        <v>4107</v>
      </c>
    </row>
    <row r="24">
      <c r="A24" s="3" t="s">
        <v>66</v>
      </c>
      <c r="B24" s="9" t="n">
        <v>5686</v>
      </c>
      <c r="C24" s="9" t="n">
        <v>4028</v>
      </c>
    </row>
    <row r="25">
      <c r="A25" s="3" t="s">
        <v>67</v>
      </c>
      <c r="B25" s="9" t="n">
        <v>5720</v>
      </c>
      <c r="C25" s="9" t="n">
        <v>4042</v>
      </c>
    </row>
    <row r="26">
      <c r="A26" s="3" t="s">
        <v>68</v>
      </c>
      <c r="B26" s="9" t="n">
        <v>5656</v>
      </c>
      <c r="C26" s="9" t="n">
        <v>4043</v>
      </c>
    </row>
    <row r="27">
      <c r="A27" s="3" t="s">
        <v>69</v>
      </c>
      <c r="B27" s="9" t="n">
        <v>5492</v>
      </c>
      <c r="C27" s="9" t="n">
        <v>3953</v>
      </c>
    </row>
    <row r="28">
      <c r="A28" s="3" t="s">
        <v>70</v>
      </c>
      <c r="B28" s="9" t="n">
        <v>5270</v>
      </c>
      <c r="C28" s="9" t="n">
        <v>3818</v>
      </c>
    </row>
  </sheetData>
  <pageMargins left="0.7" right="0.7" top="0.75" bottom="0.75" header="0.3" footer="0.3"/>
  <pageSetup paperSize="9" orientation="portrait" horizontalDpi="300" verticalDpi="300" r:id="rId2"/>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8.71" hidden="0" customWidth="1"/>
    <col min="2" max="2" width="11.71" hidden="0" customWidth="1"/>
    <col min="3" max="3" width="11.71" hidden="0" customWidth="1"/>
    <col min="4" max="4" width="11.71" hidden="0" customWidth="1"/>
  </cols>
  <sheetData>
    <row r="1">
      <c r="A1" s="7" t="s">
        <v>71</v>
      </c>
    </row>
    <row r="2">
      <c r="A2" t="s">
        <v>44</v>
      </c>
    </row>
    <row r="3">
      <c r="A3" t="s">
        <v>21</v>
      </c>
    </row>
    <row r="4">
      <c r="A4" t="s">
        <v>45</v>
      </c>
    </row>
    <row r="5">
      <c r="A5" s="5" t="str">
        <f>=HYPERLINK("#'Table_of_contents'!A6", "Return to table of contents")</f>
      </c>
    </row>
    <row r="6">
      <c r="A6" s="3" t="s">
        <v>46</v>
      </c>
      <c r="B6" s="8" t="s">
        <v>47</v>
      </c>
      <c r="C6" s="8" t="s">
        <v>72</v>
      </c>
      <c r="D6" s="8" t="s">
        <v>73</v>
      </c>
    </row>
    <row r="7">
      <c r="A7" s="3" t="s">
        <v>62</v>
      </c>
      <c r="B7" s="9" t="n">
        <v>5970</v>
      </c>
      <c r="C7" s="9" t="n">
        <v>4300</v>
      </c>
      <c r="D7" s="9" t="n">
        <v>1670</v>
      </c>
    </row>
    <row r="8">
      <c r="A8" s="3" t="s">
        <v>63</v>
      </c>
      <c r="B8" s="9" t="n">
        <v>5903</v>
      </c>
      <c r="C8" s="9" t="n">
        <v>4238</v>
      </c>
      <c r="D8" s="9" t="n">
        <v>1665</v>
      </c>
    </row>
    <row r="9">
      <c r="A9" s="3" t="s">
        <v>64</v>
      </c>
      <c r="B9" s="9" t="n">
        <v>5830</v>
      </c>
      <c r="C9" s="9" t="n">
        <v>4169</v>
      </c>
      <c r="D9" s="9" t="n">
        <v>1661</v>
      </c>
    </row>
    <row r="10">
      <c r="A10" s="3" t="s">
        <v>65</v>
      </c>
      <c r="B10" s="9" t="n">
        <v>5743</v>
      </c>
      <c r="C10" s="9" t="n">
        <v>4108</v>
      </c>
      <c r="D10" s="9" t="n">
        <v>1635</v>
      </c>
    </row>
    <row r="11">
      <c r="A11" s="3" t="s">
        <v>66</v>
      </c>
      <c r="B11" s="9" t="n">
        <v>5686</v>
      </c>
      <c r="C11" s="9" t="n">
        <v>3924</v>
      </c>
      <c r="D11" s="9" t="n">
        <v>1762</v>
      </c>
    </row>
    <row r="12">
      <c r="A12" s="3" t="s">
        <v>67</v>
      </c>
      <c r="B12" s="9" t="n">
        <v>5720</v>
      </c>
      <c r="C12" s="9" t="n">
        <v>3989</v>
      </c>
      <c r="D12" s="9" t="n">
        <v>1731</v>
      </c>
    </row>
    <row r="13">
      <c r="A13" s="3" t="s">
        <v>68</v>
      </c>
      <c r="B13" s="9" t="n">
        <v>5656</v>
      </c>
      <c r="C13" s="9" t="n">
        <v>3875</v>
      </c>
      <c r="D13" s="9" t="n">
        <v>1781</v>
      </c>
    </row>
    <row r="14">
      <c r="A14" s="3" t="s">
        <v>69</v>
      </c>
      <c r="B14" s="9" t="n">
        <v>5492</v>
      </c>
      <c r="C14" s="9" t="n">
        <v>3876</v>
      </c>
      <c r="D14" s="9" t="n">
        <v>1616</v>
      </c>
    </row>
    <row r="15">
      <c r="A15" s="3" t="s">
        <v>70</v>
      </c>
      <c r="B15" s="9" t="n">
        <v>5270</v>
      </c>
      <c r="C15" s="9" t="n">
        <v>3808</v>
      </c>
      <c r="D15" s="9" t="n">
        <v>1462</v>
      </c>
    </row>
  </sheetData>
  <pageMargins left="0.7" right="0.7" top="0.75" bottom="0.75" header="0.3" footer="0.3"/>
  <pageSetup paperSize="9" orientation="portrait" horizontalDpi="300" verticalDpi="300" r:id="rId2"/>
  <tableParts count="1">
    <tablePart r:id="rId5"/>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43.71" hidden="0" customWidth="1"/>
    <col min="2" max="2" width="14.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s>
  <sheetData>
    <row r="1">
      <c r="A1" s="7" t="s">
        <v>74</v>
      </c>
    </row>
    <row r="2">
      <c r="A2" t="s">
        <v>44</v>
      </c>
    </row>
    <row r="3">
      <c r="A3" t="s">
        <v>75</v>
      </c>
    </row>
    <row r="4">
      <c r="A4" t="s">
        <v>45</v>
      </c>
    </row>
    <row r="5">
      <c r="A5" s="5" t="str">
        <f>=HYPERLINK("#'Table_of_contents'!A7", "Return to table of contents")</f>
      </c>
    </row>
    <row r="6">
      <c r="A6" s="3" t="s">
        <v>76</v>
      </c>
      <c r="B6" s="8" t="s">
        <v>62</v>
      </c>
      <c r="C6" s="8" t="s">
        <v>63</v>
      </c>
      <c r="D6" s="8" t="s">
        <v>64</v>
      </c>
      <c r="E6" s="8" t="s">
        <v>65</v>
      </c>
      <c r="F6" s="8" t="s">
        <v>66</v>
      </c>
      <c r="G6" s="8" t="s">
        <v>67</v>
      </c>
      <c r="H6" s="8" t="s">
        <v>68</v>
      </c>
      <c r="I6" s="8" t="s">
        <v>69</v>
      </c>
      <c r="J6" s="8" t="s">
        <v>70</v>
      </c>
    </row>
    <row r="7">
      <c r="A7" s="3" t="s">
        <v>77</v>
      </c>
      <c r="B7" s="9" t="n">
        <v>603</v>
      </c>
      <c r="C7" s="9" t="n">
        <v>597</v>
      </c>
      <c r="D7" s="9" t="n">
        <v>564</v>
      </c>
      <c r="E7" s="9" t="n">
        <v>547</v>
      </c>
      <c r="F7" s="9" t="n">
        <v>520</v>
      </c>
      <c r="G7" s="9" t="n">
        <v>524</v>
      </c>
      <c r="H7" s="9" t="n">
        <v>518</v>
      </c>
      <c r="I7" s="9" t="n">
        <v>515</v>
      </c>
      <c r="J7" s="9" t="n">
        <v>519</v>
      </c>
    </row>
    <row r="8">
      <c r="A8" s="3" t="s">
        <v>78</v>
      </c>
      <c r="B8" s="9" t="n">
        <v>533</v>
      </c>
      <c r="C8" s="9" t="n">
        <v>524</v>
      </c>
      <c r="D8" s="9" t="n">
        <v>480</v>
      </c>
      <c r="E8" s="9" t="n">
        <v>474</v>
      </c>
      <c r="F8" s="9" t="n">
        <v>448</v>
      </c>
      <c r="G8" s="9" t="n">
        <v>416</v>
      </c>
      <c r="H8" s="9" t="n">
        <v>383</v>
      </c>
      <c r="I8" s="9" t="n">
        <v>373</v>
      </c>
      <c r="J8" s="9" t="n">
        <v>370</v>
      </c>
    </row>
    <row r="9">
      <c r="A9" s="3" t="s">
        <v>79</v>
      </c>
      <c r="B9" s="9" t="n">
        <v>66</v>
      </c>
      <c r="C9" s="9" t="n">
        <v>68</v>
      </c>
      <c r="D9" s="9" t="n">
        <v>65</v>
      </c>
      <c r="E9" s="9" t="n">
        <v>65</v>
      </c>
      <c r="F9" s="9" t="n">
        <v>71</v>
      </c>
      <c r="G9" s="9" t="n">
        <v>65</v>
      </c>
      <c r="H9" s="9" t="n">
        <v>63</v>
      </c>
      <c r="I9" s="9" t="n">
        <v>63</v>
      </c>
      <c r="J9" s="9" t="n">
        <v>53</v>
      </c>
    </row>
    <row r="10">
      <c r="A10" s="3" t="s">
        <v>80</v>
      </c>
      <c r="B10" s="9" t="n">
        <v>33</v>
      </c>
      <c r="C10" s="9" t="n">
        <v>30</v>
      </c>
      <c r="D10" s="9" t="n">
        <v>29</v>
      </c>
      <c r="E10" s="9" t="n">
        <v>20</v>
      </c>
      <c r="F10" s="9" t="n">
        <v>14</v>
      </c>
      <c r="G10" s="9" t="n">
        <v>22</v>
      </c>
      <c r="H10" s="9" t="n">
        <v>22</v>
      </c>
      <c r="I10" s="9" t="n">
        <v>20</v>
      </c>
      <c r="J10" s="9" t="n">
        <v>11</v>
      </c>
    </row>
    <row r="11">
      <c r="A11" s="3" t="s">
        <v>81</v>
      </c>
      <c r="B11" s="9" t="n">
        <v>1787</v>
      </c>
      <c r="C11" s="9" t="n">
        <v>1727</v>
      </c>
      <c r="D11" s="9" t="n">
        <v>1687</v>
      </c>
      <c r="E11" s="9" t="n">
        <v>1632</v>
      </c>
      <c r="F11" s="9" t="n">
        <v>1491</v>
      </c>
      <c r="G11" s="9" t="n">
        <v>1514</v>
      </c>
      <c r="H11" s="9" t="n">
        <v>1427</v>
      </c>
      <c r="I11" s="9" t="n">
        <v>1446</v>
      </c>
      <c r="J11" s="9" t="n">
        <v>1420</v>
      </c>
    </row>
    <row r="12">
      <c r="A12" s="3" t="s">
        <v>82</v>
      </c>
      <c r="B12" s="9" t="n">
        <v>166</v>
      </c>
      <c r="C12" s="9" t="n">
        <v>160</v>
      </c>
      <c r="D12" s="9" t="n">
        <v>162</v>
      </c>
      <c r="E12" s="9" t="n">
        <v>151</v>
      </c>
      <c r="F12" s="9" t="n">
        <v>142</v>
      </c>
      <c r="G12" s="9" t="n">
        <v>169</v>
      </c>
      <c r="H12" s="9" t="n">
        <v>180</v>
      </c>
      <c r="I12" s="9" t="n">
        <v>193</v>
      </c>
      <c r="J12" s="9" t="n">
        <v>189</v>
      </c>
    </row>
    <row r="13">
      <c r="A13" s="3" t="s">
        <v>83</v>
      </c>
      <c r="B13" s="9" t="n">
        <v>1</v>
      </c>
      <c r="C13" s="9" t="n">
        <v>1</v>
      </c>
      <c r="D13" s="9" t="n">
        <v>1</v>
      </c>
      <c r="E13" s="9" t="n">
        <v>1</v>
      </c>
      <c r="F13" s="9" t="n">
        <v>1</v>
      </c>
      <c r="G13" s="9" t="n">
        <v>1</v>
      </c>
      <c r="H13" s="9" t="n">
        <v>1</v>
      </c>
      <c r="I13" s="9" t="n">
        <v>0</v>
      </c>
      <c r="J13" s="9" t="n">
        <v>1</v>
      </c>
    </row>
    <row r="14">
      <c r="A14" s="3" t="s">
        <v>84</v>
      </c>
      <c r="B14" s="9" t="n">
        <v>0</v>
      </c>
      <c r="C14" s="9" t="n">
        <v>0</v>
      </c>
      <c r="D14" s="9" t="n">
        <v>2</v>
      </c>
      <c r="E14" s="9" t="n">
        <v>1</v>
      </c>
      <c r="F14" s="9" t="n">
        <v>7</v>
      </c>
      <c r="G14" s="9" t="n">
        <v>5</v>
      </c>
      <c r="H14" s="9" t="n">
        <v>2</v>
      </c>
      <c r="I14" s="9" t="n">
        <v>3</v>
      </c>
      <c r="J14" s="9" t="n">
        <v>4</v>
      </c>
    </row>
    <row r="15">
      <c r="A15" s="3" t="s">
        <v>85</v>
      </c>
      <c r="B15" s="9" t="n">
        <v>2116</v>
      </c>
      <c r="C15" s="9" t="n">
        <v>2125</v>
      </c>
      <c r="D15" s="9" t="n">
        <v>2137</v>
      </c>
      <c r="E15" s="9" t="n">
        <v>2144</v>
      </c>
      <c r="F15" s="9" t="n">
        <v>2272</v>
      </c>
      <c r="G15" s="9" t="n">
        <v>2290</v>
      </c>
      <c r="H15" s="9" t="n">
        <v>2335</v>
      </c>
      <c r="I15" s="9" t="n">
        <v>2153</v>
      </c>
      <c r="J15" s="9" t="n">
        <v>1985</v>
      </c>
    </row>
    <row r="16">
      <c r="A16" s="3" t="s">
        <v>86</v>
      </c>
      <c r="B16" s="9" t="n">
        <v>250</v>
      </c>
      <c r="C16" s="9" t="n">
        <v>255</v>
      </c>
      <c r="D16" s="9" t="n">
        <v>252</v>
      </c>
      <c r="E16" s="9" t="n">
        <v>255</v>
      </c>
      <c r="F16" s="9" t="n">
        <v>256</v>
      </c>
      <c r="G16" s="9" t="n">
        <v>254</v>
      </c>
      <c r="H16" s="9" t="n">
        <v>255</v>
      </c>
      <c r="I16" s="9" t="n">
        <v>256</v>
      </c>
      <c r="J16" s="9" t="n">
        <v>255</v>
      </c>
    </row>
    <row r="17">
      <c r="A17" s="3" t="s">
        <v>87</v>
      </c>
      <c r="B17" s="9" t="n">
        <v>79</v>
      </c>
      <c r="C17" s="9" t="n">
        <v>78</v>
      </c>
      <c r="D17" s="9" t="n">
        <v>79</v>
      </c>
      <c r="E17" s="9" t="n">
        <v>77</v>
      </c>
      <c r="F17" s="9" t="n">
        <v>72</v>
      </c>
      <c r="G17" s="9" t="n">
        <v>70</v>
      </c>
      <c r="H17" s="9" t="n">
        <v>71</v>
      </c>
      <c r="I17" s="9" t="n">
        <v>70</v>
      </c>
      <c r="J17" s="9" t="n">
        <v>59</v>
      </c>
    </row>
    <row r="18">
      <c r="A18" s="3" t="s">
        <v>88</v>
      </c>
      <c r="B18" s="9" t="n">
        <v>20</v>
      </c>
      <c r="C18" s="9" t="n">
        <v>19</v>
      </c>
      <c r="D18" s="9" t="n">
        <v>18</v>
      </c>
      <c r="E18" s="9" t="n">
        <v>17</v>
      </c>
      <c r="F18" s="9" t="n">
        <v>16</v>
      </c>
      <c r="G18" s="9" t="n">
        <v>17</v>
      </c>
      <c r="H18" s="9" t="n">
        <v>18</v>
      </c>
      <c r="I18" s="9" t="n">
        <v>19</v>
      </c>
      <c r="J18" s="9" t="n">
        <v>18</v>
      </c>
    </row>
    <row r="19">
      <c r="A19" s="3" t="s">
        <v>89</v>
      </c>
      <c r="B19" s="9" t="n">
        <v>247</v>
      </c>
      <c r="C19" s="9" t="n">
        <v>245</v>
      </c>
      <c r="D19" s="9" t="n">
        <v>280</v>
      </c>
      <c r="E19" s="9" t="n">
        <v>281</v>
      </c>
      <c r="F19" s="9" t="n">
        <v>293</v>
      </c>
      <c r="G19" s="9" t="n">
        <v>294</v>
      </c>
      <c r="H19" s="9" t="n">
        <v>302</v>
      </c>
      <c r="I19" s="9" t="n">
        <v>300</v>
      </c>
      <c r="J19" s="9" t="n">
        <v>298</v>
      </c>
    </row>
    <row r="20">
      <c r="A20" s="3" t="s">
        <v>90</v>
      </c>
      <c r="B20" s="9" t="n">
        <v>59</v>
      </c>
      <c r="C20" s="9" t="n">
        <v>59</v>
      </c>
      <c r="D20" s="9" t="n">
        <v>58</v>
      </c>
      <c r="E20" s="9" t="n">
        <v>57</v>
      </c>
      <c r="F20" s="9" t="n">
        <v>57</v>
      </c>
      <c r="G20" s="9" t="n">
        <v>58</v>
      </c>
      <c r="H20" s="9" t="n">
        <v>60</v>
      </c>
      <c r="I20" s="9" t="n">
        <v>59</v>
      </c>
      <c r="J20" s="9" t="n">
        <v>59</v>
      </c>
    </row>
    <row r="21">
      <c r="A21" s="3" t="s">
        <v>91</v>
      </c>
      <c r="B21" s="9" t="n">
        <v>0</v>
      </c>
      <c r="C21" s="9" t="n">
        <v>0</v>
      </c>
      <c r="D21" s="9" t="n">
        <v>0</v>
      </c>
      <c r="E21" s="9" t="n">
        <v>0</v>
      </c>
      <c r="F21" s="9" t="n">
        <v>0</v>
      </c>
      <c r="G21" s="9" t="n">
        <v>0</v>
      </c>
      <c r="H21" s="9" t="n">
        <v>0</v>
      </c>
      <c r="I21" s="9" t="n">
        <v>0</v>
      </c>
      <c r="J21" s="9" t="n">
        <v>0</v>
      </c>
    </row>
    <row r="22">
      <c r="A22" s="3" t="s">
        <v>92</v>
      </c>
      <c r="B22" s="9" t="n">
        <v>10</v>
      </c>
      <c r="C22" s="9" t="n">
        <v>15</v>
      </c>
      <c r="D22" s="9" t="n">
        <v>16</v>
      </c>
      <c r="E22" s="9" t="n">
        <v>21</v>
      </c>
      <c r="F22" s="9" t="n">
        <v>26</v>
      </c>
      <c r="G22" s="9" t="n">
        <v>21</v>
      </c>
      <c r="H22" s="9" t="n">
        <v>19</v>
      </c>
      <c r="I22" s="9" t="n">
        <v>22</v>
      </c>
      <c r="J22" s="9" t="n">
        <v>29</v>
      </c>
    </row>
    <row r="23">
      <c r="A23" s="3" t="s">
        <v>47</v>
      </c>
      <c r="B23" s="9" t="n">
        <v>5970</v>
      </c>
      <c r="C23" s="9" t="n">
        <v>5903</v>
      </c>
      <c r="D23" s="9" t="n">
        <v>5830</v>
      </c>
      <c r="E23" s="9" t="n">
        <v>5743</v>
      </c>
      <c r="F23" s="9" t="n">
        <v>5686</v>
      </c>
      <c r="G23" s="9" t="n">
        <v>5720</v>
      </c>
      <c r="H23" s="9" t="n">
        <v>5656</v>
      </c>
      <c r="I23" s="9" t="n">
        <v>5492</v>
      </c>
      <c r="J23" s="9" t="n">
        <v>5270</v>
      </c>
    </row>
    <row r="24">
      <c r="A24" s="3" t="s">
        <v>76</v>
      </c>
      <c r="B24" s="8" t="s">
        <v>62</v>
      </c>
      <c r="C24" s="8" t="s">
        <v>63</v>
      </c>
      <c r="D24" s="8" t="s">
        <v>64</v>
      </c>
      <c r="E24" s="8" t="s">
        <v>65</v>
      </c>
      <c r="F24" s="8" t="s">
        <v>66</v>
      </c>
      <c r="G24" s="8" t="s">
        <v>67</v>
      </c>
      <c r="H24" s="8" t="s">
        <v>68</v>
      </c>
      <c r="I24" s="8" t="s">
        <v>69</v>
      </c>
      <c r="J24" s="8" t="s">
        <v>70</v>
      </c>
    </row>
    <row r="25">
      <c r="A25" s="3" t="s">
        <v>77</v>
      </c>
      <c r="B25" s="10" t="n">
        <v>0.101005025125628</v>
      </c>
      <c r="C25" s="10" t="n">
        <v>0.101135016093512</v>
      </c>
      <c r="D25" s="10" t="n">
        <v>0.0967409948542024</v>
      </c>
      <c r="E25" s="10" t="n">
        <v>0.0952463869057984</v>
      </c>
      <c r="F25" s="10" t="n">
        <v>0.0914526908195568</v>
      </c>
      <c r="G25" s="10" t="n">
        <v>0.0916083916083916</v>
      </c>
      <c r="H25" s="10" t="n">
        <v>0.0915841584158416</v>
      </c>
      <c r="I25" s="10" t="n">
        <v>0.0937727603787327</v>
      </c>
      <c r="J25" s="10" t="n">
        <v>0.0984819734345351</v>
      </c>
    </row>
    <row r="26">
      <c r="A26" s="3" t="s">
        <v>78</v>
      </c>
      <c r="B26" s="10" t="n">
        <v>0.0892797319932998</v>
      </c>
      <c r="C26" s="10" t="n">
        <v>0.0887684228358462</v>
      </c>
      <c r="D26" s="10" t="n">
        <v>0.0823327615780446</v>
      </c>
      <c r="E26" s="10" t="n">
        <v>0.0825352603169075</v>
      </c>
      <c r="F26" s="10" t="n">
        <v>0.0787900105522336</v>
      </c>
      <c r="G26" s="10" t="n">
        <v>0.0727272727272727</v>
      </c>
      <c r="H26" s="10" t="n">
        <v>0.0677157001414427</v>
      </c>
      <c r="I26" s="10" t="n">
        <v>0.0679169701383831</v>
      </c>
      <c r="J26" s="10" t="n">
        <v>0.0702087286527514</v>
      </c>
    </row>
    <row r="27">
      <c r="A27" s="3" t="s">
        <v>79</v>
      </c>
      <c r="B27" s="10" t="n">
        <v>0.0110552763819095</v>
      </c>
      <c r="C27" s="10" t="n">
        <v>0.011519566322209</v>
      </c>
      <c r="D27" s="10" t="n">
        <v>0.0111492281303602</v>
      </c>
      <c r="E27" s="10" t="n">
        <v>0.0113181264147658</v>
      </c>
      <c r="F27" s="10" t="n">
        <v>0.0124868097080549</v>
      </c>
      <c r="G27" s="10" t="n">
        <v>0.0113636363636364</v>
      </c>
      <c r="H27" s="10" t="n">
        <v>0.0111386138613861</v>
      </c>
      <c r="I27" s="10" t="n">
        <v>0.0114712308812819</v>
      </c>
      <c r="J27" s="10" t="n">
        <v>0.0100569259962049</v>
      </c>
    </row>
    <row r="28">
      <c r="A28" s="3" t="s">
        <v>80</v>
      </c>
      <c r="B28" s="10" t="n">
        <v>0.00552763819095477</v>
      </c>
      <c r="C28" s="10" t="n">
        <v>0.00508216161273929</v>
      </c>
      <c r="D28" s="10" t="n">
        <v>0.00497427101200686</v>
      </c>
      <c r="E28" s="10" t="n">
        <v>0.00348250043531255</v>
      </c>
      <c r="F28" s="10" t="n">
        <v>0.0024621878297573</v>
      </c>
      <c r="G28" s="10" t="n">
        <v>0.00384615384615385</v>
      </c>
      <c r="H28" s="10" t="n">
        <v>0.00388967468175389</v>
      </c>
      <c r="I28" s="10" t="n">
        <v>0.00364166059723234</v>
      </c>
      <c r="J28" s="10" t="n">
        <v>0.00208728652751423</v>
      </c>
    </row>
    <row r="29">
      <c r="A29" s="3" t="s">
        <v>81</v>
      </c>
      <c r="B29" s="10" t="n">
        <v>0.299329983249581</v>
      </c>
      <c r="C29" s="10" t="n">
        <v>0.292563103506692</v>
      </c>
      <c r="D29" s="10" t="n">
        <v>0.289365351629503</v>
      </c>
      <c r="E29" s="10" t="n">
        <v>0.284172035521504</v>
      </c>
      <c r="F29" s="10" t="n">
        <v>0.262223003869152</v>
      </c>
      <c r="G29" s="10" t="n">
        <v>0.264685314685315</v>
      </c>
      <c r="H29" s="10" t="n">
        <v>0.252298444130127</v>
      </c>
      <c r="I29" s="10" t="n">
        <v>0.263292061179898</v>
      </c>
      <c r="J29" s="10" t="n">
        <v>0.269449715370019</v>
      </c>
    </row>
    <row r="30">
      <c r="A30" s="3" t="s">
        <v>82</v>
      </c>
      <c r="B30" s="10" t="n">
        <v>0.0278056951423786</v>
      </c>
      <c r="C30" s="10" t="n">
        <v>0.0271048619346095</v>
      </c>
      <c r="D30" s="10" t="n">
        <v>0.0277873070325901</v>
      </c>
      <c r="E30" s="10" t="n">
        <v>0.0262928782866098</v>
      </c>
      <c r="F30" s="10" t="n">
        <v>0.0249736194161097</v>
      </c>
      <c r="G30" s="10" t="n">
        <v>0.0295454545454545</v>
      </c>
      <c r="H30" s="10" t="n">
        <v>0.0318246110325318</v>
      </c>
      <c r="I30" s="10" t="n">
        <v>0.0351420247632921</v>
      </c>
      <c r="J30" s="10" t="n">
        <v>0.0358633776091082</v>
      </c>
    </row>
    <row r="31">
      <c r="A31" s="3" t="s">
        <v>83</v>
      </c>
      <c r="B31" s="10" t="n">
        <v>0.00016750418760469</v>
      </c>
      <c r="C31" s="10" t="n">
        <v>0.000169405387091309</v>
      </c>
      <c r="D31" s="10" t="n">
        <v>0.000171526586620926</v>
      </c>
      <c r="E31" s="10" t="n">
        <v>0.000174125021765628</v>
      </c>
      <c r="F31" s="10" t="n">
        <v>0.000175870559268378</v>
      </c>
      <c r="G31" s="10" t="n">
        <v>0.000174825174825175</v>
      </c>
      <c r="H31" s="10" t="n">
        <v>0.000176803394625177</v>
      </c>
      <c r="I31" s="10" t="n">
        <v>0</v>
      </c>
      <c r="J31" s="10" t="n">
        <v>0.000189753320683112</v>
      </c>
    </row>
    <row r="32">
      <c r="A32" s="3" t="s">
        <v>84</v>
      </c>
      <c r="B32" s="10" t="n">
        <v>0</v>
      </c>
      <c r="C32" s="10" t="n">
        <v>0</v>
      </c>
      <c r="D32" s="10" t="n">
        <v>0.000343053173241852</v>
      </c>
      <c r="E32" s="10" t="n">
        <v>0.000174125021765628</v>
      </c>
      <c r="F32" s="10" t="n">
        <v>0.00123109391487865</v>
      </c>
      <c r="G32" s="10" t="n">
        <v>0.000874125874125874</v>
      </c>
      <c r="H32" s="10" t="n">
        <v>0.000353606789250354</v>
      </c>
      <c r="I32" s="10" t="n">
        <v>0.000546249089584851</v>
      </c>
      <c r="J32" s="10" t="n">
        <v>0.000759013282732448</v>
      </c>
    </row>
    <row r="33">
      <c r="A33" s="3" t="s">
        <v>85</v>
      </c>
      <c r="B33" s="10" t="n">
        <v>0.354438860971524</v>
      </c>
      <c r="C33" s="10" t="n">
        <v>0.359986447569033</v>
      </c>
      <c r="D33" s="10" t="n">
        <v>0.366552315608919</v>
      </c>
      <c r="E33" s="10" t="n">
        <v>0.373324046665506</v>
      </c>
      <c r="F33" s="10" t="n">
        <v>0.399577910657756</v>
      </c>
      <c r="G33" s="10" t="n">
        <v>0.40034965034965</v>
      </c>
      <c r="H33" s="10" t="n">
        <v>0.412835926449788</v>
      </c>
      <c r="I33" s="10" t="n">
        <v>0.392024763292061</v>
      </c>
      <c r="J33" s="10" t="n">
        <v>0.376660341555977</v>
      </c>
    </row>
    <row r="34">
      <c r="A34" s="3" t="s">
        <v>86</v>
      </c>
      <c r="B34" s="10" t="n">
        <v>0.0418760469011725</v>
      </c>
      <c r="C34" s="10" t="n">
        <v>0.0431983737082839</v>
      </c>
      <c r="D34" s="10" t="n">
        <v>0.0432246998284734</v>
      </c>
      <c r="E34" s="10" t="n">
        <v>0.0444018805502351</v>
      </c>
      <c r="F34" s="10" t="n">
        <v>0.0450228631727049</v>
      </c>
      <c r="G34" s="10" t="n">
        <v>0.0444055944055944</v>
      </c>
      <c r="H34" s="10" t="n">
        <v>0.0450848656294201</v>
      </c>
      <c r="I34" s="10" t="n">
        <v>0.0466132556445739</v>
      </c>
      <c r="J34" s="10" t="n">
        <v>0.0483870967741935</v>
      </c>
    </row>
    <row r="35">
      <c r="A35" s="3" t="s">
        <v>87</v>
      </c>
      <c r="B35" s="10" t="n">
        <v>0.0132328308207705</v>
      </c>
      <c r="C35" s="10" t="n">
        <v>0.0132136201931221</v>
      </c>
      <c r="D35" s="10" t="n">
        <v>0.0135506003430532</v>
      </c>
      <c r="E35" s="10" t="n">
        <v>0.0134076266759533</v>
      </c>
      <c r="F35" s="10" t="n">
        <v>0.0126626802673232</v>
      </c>
      <c r="G35" s="10" t="n">
        <v>0.0122377622377622</v>
      </c>
      <c r="H35" s="10" t="n">
        <v>0.0125530410183876</v>
      </c>
      <c r="I35" s="10" t="n">
        <v>0.0127458120903132</v>
      </c>
      <c r="J35" s="10" t="n">
        <v>0.0111954459203036</v>
      </c>
    </row>
    <row r="36">
      <c r="A36" s="3" t="s">
        <v>88</v>
      </c>
      <c r="B36" s="10" t="n">
        <v>0.0033500837520938</v>
      </c>
      <c r="C36" s="10" t="n">
        <v>0.00321870235473488</v>
      </c>
      <c r="D36" s="10" t="n">
        <v>0.00308747855917667</v>
      </c>
      <c r="E36" s="10" t="n">
        <v>0.00296012537001567</v>
      </c>
      <c r="F36" s="10" t="n">
        <v>0.00281392894829406</v>
      </c>
      <c r="G36" s="10" t="n">
        <v>0.00297202797202797</v>
      </c>
      <c r="H36" s="10" t="n">
        <v>0.00318246110325318</v>
      </c>
      <c r="I36" s="10" t="n">
        <v>0.00345957756737072</v>
      </c>
      <c r="J36" s="10" t="n">
        <v>0.00341555977229602</v>
      </c>
    </row>
    <row r="37">
      <c r="A37" s="3" t="s">
        <v>89</v>
      </c>
      <c r="B37" s="10" t="n">
        <v>0.0413735343383585</v>
      </c>
      <c r="C37" s="10" t="n">
        <v>0.0415043198373708</v>
      </c>
      <c r="D37" s="10" t="n">
        <v>0.0480274442538593</v>
      </c>
      <c r="E37" s="10" t="n">
        <v>0.0489291311161414</v>
      </c>
      <c r="F37" s="10" t="n">
        <v>0.0515300738656349</v>
      </c>
      <c r="G37" s="10" t="n">
        <v>0.0513986013986014</v>
      </c>
      <c r="H37" s="10" t="n">
        <v>0.0533946251768034</v>
      </c>
      <c r="I37" s="10" t="n">
        <v>0.0546249089584851</v>
      </c>
      <c r="J37" s="10" t="n">
        <v>0.0565464895635674</v>
      </c>
    </row>
    <row r="38">
      <c r="A38" s="3" t="s">
        <v>90</v>
      </c>
      <c r="B38" s="10" t="n">
        <v>0.00988274706867672</v>
      </c>
      <c r="C38" s="10" t="n">
        <v>0.00999491783838726</v>
      </c>
      <c r="D38" s="10" t="n">
        <v>0.00994854202401372</v>
      </c>
      <c r="E38" s="10" t="n">
        <v>0.00992512624064078</v>
      </c>
      <c r="F38" s="10" t="n">
        <v>0.0100246218782976</v>
      </c>
      <c r="G38" s="10" t="n">
        <v>0.0101398601398601</v>
      </c>
      <c r="H38" s="10" t="n">
        <v>0.0106082036775106</v>
      </c>
      <c r="I38" s="10" t="n">
        <v>0.0107428987618354</v>
      </c>
      <c r="J38" s="10" t="n">
        <v>0.0111954459203036</v>
      </c>
    </row>
    <row r="39">
      <c r="A39" s="3" t="s">
        <v>91</v>
      </c>
      <c r="B39" s="10" t="n">
        <v>0</v>
      </c>
      <c r="C39" s="10" t="n">
        <v>0</v>
      </c>
      <c r="D39" s="10" t="n">
        <v>0</v>
      </c>
      <c r="E39" s="10" t="n">
        <v>0</v>
      </c>
      <c r="F39" s="10" t="n">
        <v>0</v>
      </c>
      <c r="G39" s="10" t="n">
        <v>0</v>
      </c>
      <c r="H39" s="10" t="n">
        <v>0</v>
      </c>
      <c r="I39" s="10" t="n">
        <v>0</v>
      </c>
      <c r="J39" s="10" t="n">
        <v>0</v>
      </c>
    </row>
    <row r="40">
      <c r="A40" s="3" t="s">
        <v>92</v>
      </c>
      <c r="B40" s="10" t="n">
        <v>0.0016750418760469</v>
      </c>
      <c r="C40" s="10" t="n">
        <v>0.00254108080636964</v>
      </c>
      <c r="D40" s="10" t="n">
        <v>0.00274442538593482</v>
      </c>
      <c r="E40" s="10" t="n">
        <v>0.00365662545707818</v>
      </c>
      <c r="F40" s="10" t="n">
        <v>0.00457263454097784</v>
      </c>
      <c r="G40" s="10" t="n">
        <v>0.00367132867132867</v>
      </c>
      <c r="H40" s="10" t="n">
        <v>0.00335926449787836</v>
      </c>
      <c r="I40" s="10" t="n">
        <v>0.00400582665695557</v>
      </c>
      <c r="J40" s="10" t="n">
        <v>0.00550284629981025</v>
      </c>
    </row>
    <row r="41">
      <c r="A41" s="3" t="s">
        <v>47</v>
      </c>
      <c r="B41" s="10" t="n">
        <v>1</v>
      </c>
      <c r="C41" s="10" t="n">
        <v>1</v>
      </c>
      <c r="D41" s="10" t="n">
        <v>1</v>
      </c>
      <c r="E41" s="10" t="n">
        <v>1</v>
      </c>
      <c r="F41" s="10" t="n">
        <v>1</v>
      </c>
      <c r="G41" s="10" t="n">
        <v>1</v>
      </c>
      <c r="H41" s="10" t="n">
        <v>1</v>
      </c>
      <c r="I41" s="10" t="n">
        <v>1</v>
      </c>
      <c r="J41" s="10" t="n">
        <v>1</v>
      </c>
    </row>
  </sheetData>
  <pageMargins left="0.7" right="0.7" top="0.75" bottom="0.75" header="0.3" footer="0.3"/>
  <pageSetup paperSize="9" orientation="portrait" horizontalDpi="300" verticalDpi="300" r:id="rId2"/>
  <tableParts count="2">
    <tablePart r:id="rId6"/>
    <tablePart r:id="rId7"/>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19.71" hidden="0" customWidth="1"/>
    <col min="2" max="2" width="11.71" hidden="0" customWidth="1"/>
    <col min="3" max="3" width="11.71" hidden="0" customWidth="1"/>
    <col min="4" max="4" width="11.71" hidden="0" customWidth="1"/>
    <col min="5" max="5" width="11.71" hidden="0" customWidth="1"/>
    <col min="6" max="6" width="11.71" hidden="0" customWidth="1"/>
    <col min="7" max="7" width="11.71" hidden="0" customWidth="1"/>
    <col min="8" max="8" width="11.71" hidden="0" customWidth="1"/>
  </cols>
  <sheetData>
    <row r="1">
      <c r="A1" s="7" t="s">
        <v>93</v>
      </c>
    </row>
    <row r="2">
      <c r="A2" t="s">
        <v>44</v>
      </c>
    </row>
    <row r="3">
      <c r="A3" t="s">
        <v>75</v>
      </c>
    </row>
    <row r="4">
      <c r="A4" t="s">
        <v>45</v>
      </c>
    </row>
    <row r="5">
      <c r="A5" s="5" t="str">
        <f>=HYPERLINK("#'Table_of_contents'!A8", "Return to table of contents")</f>
      </c>
    </row>
    <row r="6">
      <c r="A6" s="3" t="s">
        <v>46</v>
      </c>
      <c r="B6" s="8" t="s">
        <v>94</v>
      </c>
      <c r="C6" s="8" t="s">
        <v>95</v>
      </c>
      <c r="D6" s="8" t="s">
        <v>96</v>
      </c>
      <c r="E6" s="8" t="s">
        <v>97</v>
      </c>
      <c r="F6" s="8" t="s">
        <v>98</v>
      </c>
      <c r="G6" s="8" t="s">
        <v>99</v>
      </c>
      <c r="H6" s="8" t="s">
        <v>48</v>
      </c>
    </row>
    <row r="7">
      <c r="A7" s="3" t="s">
        <v>62</v>
      </c>
      <c r="B7" s="9" t="n">
        <v>80</v>
      </c>
      <c r="C7" s="9" t="n">
        <v>1138</v>
      </c>
      <c r="D7" s="9" t="n">
        <v>1541</v>
      </c>
      <c r="E7" s="9" t="n">
        <v>807</v>
      </c>
      <c r="F7" s="9" t="n">
        <v>462</v>
      </c>
      <c r="G7" s="9" t="n">
        <v>251</v>
      </c>
      <c r="H7" s="9" t="n">
        <v>4279</v>
      </c>
    </row>
    <row r="8">
      <c r="A8" s="3" t="s">
        <v>63</v>
      </c>
      <c r="B8" s="9" t="n">
        <v>67</v>
      </c>
      <c r="C8" s="9" t="n">
        <v>1115</v>
      </c>
      <c r="D8" s="9" t="n">
        <v>1545</v>
      </c>
      <c r="E8" s="9" t="n">
        <v>835</v>
      </c>
      <c r="F8" s="9" t="n">
        <v>459</v>
      </c>
      <c r="G8" s="9" t="n">
        <v>251</v>
      </c>
      <c r="H8" s="9" t="n">
        <v>4272</v>
      </c>
    </row>
    <row r="9">
      <c r="A9" s="3" t="s">
        <v>64</v>
      </c>
      <c r="B9" s="9" t="n">
        <v>63</v>
      </c>
      <c r="C9" s="9" t="n">
        <v>1108</v>
      </c>
      <c r="D9" s="9" t="n">
        <v>1460</v>
      </c>
      <c r="E9" s="9" t="n">
        <v>861</v>
      </c>
      <c r="F9" s="9" t="n">
        <v>446</v>
      </c>
      <c r="G9" s="9" t="n">
        <v>264</v>
      </c>
      <c r="H9" s="9" t="n">
        <v>4202</v>
      </c>
    </row>
    <row r="10">
      <c r="A10" s="3" t="s">
        <v>65</v>
      </c>
      <c r="B10" s="9" t="n">
        <v>51</v>
      </c>
      <c r="C10" s="9" t="n">
        <v>1079</v>
      </c>
      <c r="D10" s="9" t="n">
        <v>1453</v>
      </c>
      <c r="E10" s="9" t="n">
        <v>847</v>
      </c>
      <c r="F10" s="9" t="n">
        <v>420</v>
      </c>
      <c r="G10" s="9" t="n">
        <v>257</v>
      </c>
      <c r="H10" s="9" t="n">
        <v>4107</v>
      </c>
    </row>
    <row r="11">
      <c r="A11" s="3" t="s">
        <v>66</v>
      </c>
      <c r="B11" s="9" t="n">
        <v>50</v>
      </c>
      <c r="C11" s="9" t="n">
        <v>1010</v>
      </c>
      <c r="D11" s="9" t="n">
        <v>1423</v>
      </c>
      <c r="E11" s="9" t="n">
        <v>873</v>
      </c>
      <c r="F11" s="9" t="n">
        <v>416</v>
      </c>
      <c r="G11" s="9" t="n">
        <v>256</v>
      </c>
      <c r="H11" s="9" t="n">
        <v>4028</v>
      </c>
    </row>
    <row r="12">
      <c r="A12" s="3" t="s">
        <v>67</v>
      </c>
      <c r="B12" s="9" t="n">
        <v>43</v>
      </c>
      <c r="C12" s="9" t="n">
        <v>969</v>
      </c>
      <c r="D12" s="9" t="n">
        <v>1453</v>
      </c>
      <c r="E12" s="9" t="n">
        <v>897</v>
      </c>
      <c r="F12" s="9" t="n">
        <v>425</v>
      </c>
      <c r="G12" s="9" t="n">
        <v>255</v>
      </c>
      <c r="H12" s="9" t="n">
        <v>4042</v>
      </c>
    </row>
    <row r="13">
      <c r="A13" s="3" t="s">
        <v>68</v>
      </c>
      <c r="B13" s="9" t="n">
        <v>50</v>
      </c>
      <c r="C13" s="9" t="n">
        <v>938</v>
      </c>
      <c r="D13" s="9" t="n">
        <v>1463</v>
      </c>
      <c r="E13" s="9" t="n">
        <v>882</v>
      </c>
      <c r="F13" s="9" t="n">
        <v>444</v>
      </c>
      <c r="G13" s="9" t="n">
        <v>266</v>
      </c>
      <c r="H13" s="9" t="n">
        <v>4043</v>
      </c>
    </row>
    <row r="14">
      <c r="A14" s="3" t="s">
        <v>69</v>
      </c>
      <c r="B14" s="9" t="n">
        <v>47</v>
      </c>
      <c r="C14" s="9" t="n">
        <v>910</v>
      </c>
      <c r="D14" s="9" t="n">
        <v>1413</v>
      </c>
      <c r="E14" s="9" t="n">
        <v>878</v>
      </c>
      <c r="F14" s="9" t="n">
        <v>444</v>
      </c>
      <c r="G14" s="9" t="n">
        <v>261</v>
      </c>
      <c r="H14" s="9" t="n">
        <v>3953</v>
      </c>
    </row>
    <row r="15">
      <c r="A15" s="3" t="s">
        <v>70</v>
      </c>
      <c r="B15" s="9" t="n">
        <v>46</v>
      </c>
      <c r="C15" s="9" t="n">
        <v>851</v>
      </c>
      <c r="D15" s="9" t="n">
        <v>1342</v>
      </c>
      <c r="E15" s="9" t="n">
        <v>892</v>
      </c>
      <c r="F15" s="9" t="n">
        <v>436</v>
      </c>
      <c r="G15" s="9" t="n">
        <v>251</v>
      </c>
      <c r="H15" s="9" t="n">
        <v>3818</v>
      </c>
    </row>
    <row r="16">
      <c r="A16" s="3" t="s">
        <v>46</v>
      </c>
      <c r="B16" s="8" t="s">
        <v>94</v>
      </c>
      <c r="C16" s="8" t="s">
        <v>95</v>
      </c>
      <c r="D16" s="8" t="s">
        <v>96</v>
      </c>
      <c r="E16" s="8" t="s">
        <v>97</v>
      </c>
      <c r="F16" s="8" t="s">
        <v>98</v>
      </c>
      <c r="G16" s="8" t="s">
        <v>99</v>
      </c>
      <c r="H16" s="8" t="s">
        <v>48</v>
      </c>
    </row>
    <row r="17">
      <c r="A17" s="3" t="s">
        <v>62</v>
      </c>
      <c r="B17" s="10" t="n">
        <v>0.0186959569992989</v>
      </c>
      <c r="C17" s="10" t="n">
        <v>0.265949988315027</v>
      </c>
      <c r="D17" s="10" t="n">
        <v>0.360130871698995</v>
      </c>
      <c r="E17" s="10" t="n">
        <v>0.188595466230428</v>
      </c>
      <c r="F17" s="10" t="n">
        <v>0.107969151670951</v>
      </c>
      <c r="G17" s="10" t="n">
        <v>0.0586585650853003</v>
      </c>
      <c r="H17" s="10" t="n">
        <v>1</v>
      </c>
    </row>
    <row r="18">
      <c r="A18" s="3" t="s">
        <v>63</v>
      </c>
      <c r="B18" s="10" t="n">
        <v>0.0156835205992509</v>
      </c>
      <c r="C18" s="10" t="n">
        <v>0.261001872659176</v>
      </c>
      <c r="D18" s="10" t="n">
        <v>0.361657303370786</v>
      </c>
      <c r="E18" s="10" t="n">
        <v>0.195458801498127</v>
      </c>
      <c r="F18" s="10" t="n">
        <v>0.107443820224719</v>
      </c>
      <c r="G18" s="10" t="n">
        <v>0.0587546816479401</v>
      </c>
      <c r="H18" s="10" t="n">
        <v>1</v>
      </c>
    </row>
    <row r="19">
      <c r="A19" s="3" t="s">
        <v>64</v>
      </c>
      <c r="B19" s="10" t="n">
        <v>0.015</v>
      </c>
      <c r="C19" s="10" t="n">
        <v>0.264</v>
      </c>
      <c r="D19" s="10" t="n">
        <v>0.347</v>
      </c>
      <c r="E19" s="10" t="n">
        <v>0.205</v>
      </c>
      <c r="F19" s="10" t="n">
        <v>0.106</v>
      </c>
      <c r="G19" s="10" t="n">
        <v>0.063</v>
      </c>
      <c r="H19" s="10" t="n">
        <v>1</v>
      </c>
    </row>
    <row r="20">
      <c r="A20" s="3" t="s">
        <v>65</v>
      </c>
      <c r="B20" s="10" t="n">
        <v>0.012</v>
      </c>
      <c r="C20" s="10" t="n">
        <v>0.263</v>
      </c>
      <c r="D20" s="10" t="n">
        <v>0.354</v>
      </c>
      <c r="E20" s="10" t="n">
        <v>0.206</v>
      </c>
      <c r="F20" s="10" t="n">
        <v>0.102</v>
      </c>
      <c r="G20" s="10" t="n">
        <v>0.063</v>
      </c>
      <c r="H20" s="10" t="n">
        <v>1</v>
      </c>
    </row>
    <row r="21">
      <c r="A21" s="3" t="s">
        <v>66</v>
      </c>
      <c r="B21" s="10" t="n">
        <v>0.012</v>
      </c>
      <c r="C21" s="10" t="n">
        <v>0.251</v>
      </c>
      <c r="D21" s="10" t="n">
        <v>0.353</v>
      </c>
      <c r="E21" s="10" t="n">
        <v>0.217</v>
      </c>
      <c r="F21" s="10" t="n">
        <v>0.103</v>
      </c>
      <c r="G21" s="10" t="n">
        <v>0.064</v>
      </c>
      <c r="H21" s="10" t="n">
        <v>1</v>
      </c>
    </row>
    <row r="22">
      <c r="A22" s="3" t="s">
        <v>67</v>
      </c>
      <c r="B22" s="10" t="n">
        <v>0.011</v>
      </c>
      <c r="C22" s="10" t="n">
        <v>0.24</v>
      </c>
      <c r="D22" s="10" t="n">
        <v>0.359</v>
      </c>
      <c r="E22" s="10" t="n">
        <v>0.222</v>
      </c>
      <c r="F22" s="10" t="n">
        <v>0.105</v>
      </c>
      <c r="G22" s="10" t="n">
        <v>0.063</v>
      </c>
      <c r="H22" s="10" t="n">
        <v>1</v>
      </c>
    </row>
    <row r="23">
      <c r="A23" s="3" t="s">
        <v>68</v>
      </c>
      <c r="B23" s="10" t="n">
        <v>0.012</v>
      </c>
      <c r="C23" s="10" t="n">
        <v>0.232</v>
      </c>
      <c r="D23" s="10" t="n">
        <v>0.362</v>
      </c>
      <c r="E23" s="10" t="n">
        <v>0.218</v>
      </c>
      <c r="F23" s="10" t="n">
        <v>0.11</v>
      </c>
      <c r="G23" s="10" t="n">
        <v>0.066</v>
      </c>
      <c r="H23" s="10" t="n">
        <v>1</v>
      </c>
    </row>
    <row r="24">
      <c r="A24" s="3" t="s">
        <v>69</v>
      </c>
      <c r="B24" s="10" t="n">
        <v>0.012</v>
      </c>
      <c r="C24" s="10" t="n">
        <v>0.23</v>
      </c>
      <c r="D24" s="10" t="n">
        <v>0.357</v>
      </c>
      <c r="E24" s="10" t="n">
        <v>0.222</v>
      </c>
      <c r="F24" s="10" t="n">
        <v>0.112</v>
      </c>
      <c r="G24" s="10" t="n">
        <v>0.066</v>
      </c>
      <c r="H24" s="10" t="n">
        <v>1</v>
      </c>
    </row>
    <row r="25">
      <c r="A25" s="3" t="s">
        <v>70</v>
      </c>
      <c r="B25" s="10" t="n">
        <v>0.012</v>
      </c>
      <c r="C25" s="10" t="n">
        <v>0.223</v>
      </c>
      <c r="D25" s="10" t="n">
        <v>0.351</v>
      </c>
      <c r="E25" s="10" t="n">
        <v>0.234</v>
      </c>
      <c r="F25" s="10" t="n">
        <v>0.114</v>
      </c>
      <c r="G25" s="10" t="n">
        <v>0.066</v>
      </c>
      <c r="H25" s="10" t="n">
        <v>1</v>
      </c>
    </row>
  </sheetData>
  <pageMargins left="0.7" right="0.7" top="0.75" bottom="0.75" header="0.3" footer="0.3"/>
  <pageSetup paperSize="9" orientation="portrait" horizontalDpi="300" verticalDpi="300" r:id="rId2"/>
  <tableParts count="2">
    <tablePart r:id="rId8"/>
    <tablePart r:id="rId9"/>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4.71" hidden="0" customWidth="1"/>
    <col min="2" max="2" width="14.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s>
  <sheetData>
    <row r="1">
      <c r="A1" s="7" t="s">
        <v>100</v>
      </c>
    </row>
    <row r="2">
      <c r="A2" t="s">
        <v>44</v>
      </c>
    </row>
    <row r="3">
      <c r="A3" t="s">
        <v>75</v>
      </c>
    </row>
    <row r="4">
      <c r="A4" t="s">
        <v>101</v>
      </c>
    </row>
    <row r="5">
      <c r="A5" s="5" t="str">
        <f>=HYPERLINK("#'Table_of_contents'!A9", "Return to table of contents")</f>
      </c>
    </row>
    <row r="6">
      <c r="A6" s="3" t="s">
        <v>102</v>
      </c>
      <c r="B6" s="8" t="s">
        <v>62</v>
      </c>
      <c r="C6" s="8" t="s">
        <v>63</v>
      </c>
      <c r="D6" s="8" t="s">
        <v>64</v>
      </c>
      <c r="E6" s="8" t="s">
        <v>65</v>
      </c>
      <c r="F6" s="8" t="s">
        <v>66</v>
      </c>
      <c r="G6" s="8" t="s">
        <v>67</v>
      </c>
      <c r="H6" s="8" t="s">
        <v>68</v>
      </c>
      <c r="I6" s="8" t="s">
        <v>69</v>
      </c>
      <c r="J6" s="8" t="s">
        <v>70</v>
      </c>
    </row>
    <row r="7">
      <c r="A7" s="3" t="s">
        <v>103</v>
      </c>
      <c r="B7" s="9" t="n">
        <v>1234</v>
      </c>
      <c r="C7" s="9" t="n">
        <v>1176</v>
      </c>
      <c r="D7" s="9" t="n">
        <v>1176</v>
      </c>
      <c r="E7" s="9" t="n">
        <v>1177</v>
      </c>
      <c r="F7" s="9" t="n">
        <v>1197</v>
      </c>
      <c r="G7" s="9" t="n">
        <v>1210</v>
      </c>
      <c r="H7" s="9" t="n">
        <v>1196</v>
      </c>
      <c r="I7" s="9" t="n">
        <v>1127</v>
      </c>
      <c r="J7" s="9" t="n">
        <v>1075</v>
      </c>
    </row>
    <row r="8">
      <c r="A8" s="3" t="s">
        <v>104</v>
      </c>
      <c r="B8" s="9" t="n">
        <v>1884</v>
      </c>
      <c r="C8" s="9" t="n">
        <v>1831</v>
      </c>
      <c r="D8" s="9" t="n">
        <v>1816</v>
      </c>
      <c r="E8" s="9" t="n">
        <v>1784</v>
      </c>
      <c r="F8" s="9" t="n">
        <v>1722</v>
      </c>
      <c r="G8" s="9" t="n">
        <v>1719</v>
      </c>
      <c r="H8" s="9" t="n">
        <v>1719</v>
      </c>
      <c r="I8" s="9" t="n">
        <v>1726</v>
      </c>
      <c r="J8" s="9" t="n">
        <v>1668</v>
      </c>
    </row>
    <row r="9">
      <c r="A9" s="3" t="s">
        <v>105</v>
      </c>
      <c r="B9" s="9" t="n">
        <v>925</v>
      </c>
      <c r="C9" s="9" t="n">
        <v>1017</v>
      </c>
      <c r="D9" s="9" t="n">
        <v>982</v>
      </c>
      <c r="E9" s="9" t="n">
        <v>934</v>
      </c>
      <c r="F9" s="9" t="n">
        <v>917</v>
      </c>
      <c r="G9" s="9" t="n">
        <v>915</v>
      </c>
      <c r="H9" s="9" t="n">
        <v>920</v>
      </c>
      <c r="I9" s="9" t="n">
        <v>910</v>
      </c>
      <c r="J9" s="9" t="n">
        <v>870</v>
      </c>
    </row>
    <row r="10">
      <c r="A10" s="3" t="s">
        <v>106</v>
      </c>
      <c r="B10" s="9" t="n">
        <v>236</v>
      </c>
      <c r="C10" s="9" t="n">
        <v>248</v>
      </c>
      <c r="D10" s="9" t="n">
        <v>228</v>
      </c>
      <c r="E10" s="9" t="n">
        <v>212</v>
      </c>
      <c r="F10" s="9" t="n">
        <v>193</v>
      </c>
      <c r="G10" s="9" t="n">
        <v>200</v>
      </c>
      <c r="H10" s="9" t="n">
        <v>211</v>
      </c>
      <c r="I10" s="9" t="n">
        <v>190</v>
      </c>
      <c r="J10" s="9" t="n">
        <v>205</v>
      </c>
    </row>
    <row r="11">
      <c r="A11" s="3" t="s">
        <v>48</v>
      </c>
      <c r="B11" s="9" t="n">
        <v>4279</v>
      </c>
      <c r="C11" s="9" t="n">
        <v>4272</v>
      </c>
      <c r="D11" s="9" t="n">
        <v>4202</v>
      </c>
      <c r="E11" s="9" t="n">
        <v>4107</v>
      </c>
      <c r="F11" s="9" t="n">
        <v>4029</v>
      </c>
      <c r="G11" s="9" t="n">
        <v>4044</v>
      </c>
      <c r="H11" s="9" t="n">
        <v>4046</v>
      </c>
      <c r="I11" s="9" t="n">
        <v>3953</v>
      </c>
      <c r="J11" s="9" t="n">
        <v>3818</v>
      </c>
    </row>
    <row r="12">
      <c r="A12" s="3" t="s">
        <v>107</v>
      </c>
      <c r="B12" s="10" t="n">
        <v>0.944846926852068</v>
      </c>
      <c r="C12" s="10" t="n">
        <v>0.941947565543071</v>
      </c>
      <c r="D12" s="10" t="n">
        <v>0.945740123750595</v>
      </c>
      <c r="E12" s="10" t="n">
        <v>0.948380813245678</v>
      </c>
      <c r="F12" s="10" t="n">
        <v>0.952097294614048</v>
      </c>
      <c r="G12" s="10" t="n">
        <v>0.950544015825915</v>
      </c>
      <c r="H12" s="10" t="n">
        <v>0.947849728126545</v>
      </c>
      <c r="I12" s="10" t="n">
        <v>0.951935239058943</v>
      </c>
      <c r="J12" s="10" t="n">
        <v>0.946306966998429</v>
      </c>
    </row>
    <row r="13">
      <c r="A13" s="3" t="s">
        <v>102</v>
      </c>
      <c r="B13" s="8" t="s">
        <v>62</v>
      </c>
      <c r="C13" s="8" t="s">
        <v>63</v>
      </c>
      <c r="D13" s="8" t="s">
        <v>64</v>
      </c>
      <c r="E13" s="8" t="s">
        <v>65</v>
      </c>
      <c r="F13" s="8" t="s">
        <v>66</v>
      </c>
      <c r="G13" s="8" t="s">
        <v>67</v>
      </c>
      <c r="H13" s="8" t="s">
        <v>68</v>
      </c>
      <c r="I13" s="8" t="s">
        <v>69</v>
      </c>
      <c r="J13" s="8" t="s">
        <v>70</v>
      </c>
    </row>
    <row r="14">
      <c r="A14" s="3" t="s">
        <v>103</v>
      </c>
      <c r="B14" s="10" t="n">
        <v>0.288385136714186</v>
      </c>
      <c r="C14" s="10" t="n">
        <v>0.275280898876405</v>
      </c>
      <c r="D14" s="10" t="n">
        <v>0.27986673012851</v>
      </c>
      <c r="E14" s="10" t="n">
        <v>0.286583881178476</v>
      </c>
      <c r="F14" s="10" t="n">
        <v>0.297096053611318</v>
      </c>
      <c r="G14" s="10" t="n">
        <v>0.299208704253215</v>
      </c>
      <c r="H14" s="10" t="n">
        <v>0.295600593178448</v>
      </c>
      <c r="I14" s="10" t="n">
        <v>0.285099924108272</v>
      </c>
      <c r="J14" s="10" t="n">
        <v>0.281561026715558</v>
      </c>
    </row>
    <row r="15">
      <c r="A15" s="3" t="s">
        <v>104</v>
      </c>
      <c r="B15" s="10" t="n">
        <v>0.440289787333489</v>
      </c>
      <c r="C15" s="10" t="n">
        <v>0.428604868913858</v>
      </c>
      <c r="D15" s="10" t="n">
        <v>0.432175154688244</v>
      </c>
      <c r="E15" s="10" t="n">
        <v>0.434380326272218</v>
      </c>
      <c r="F15" s="10" t="n">
        <v>0.427401340282949</v>
      </c>
      <c r="G15" s="10" t="n">
        <v>0.425074183976261</v>
      </c>
      <c r="H15" s="10" t="n">
        <v>0.424864063272368</v>
      </c>
      <c r="I15" s="10" t="n">
        <v>0.436630407285606</v>
      </c>
      <c r="J15" s="10" t="n">
        <v>0.436877946568884</v>
      </c>
    </row>
    <row r="16">
      <c r="A16" s="3" t="s">
        <v>105</v>
      </c>
      <c r="B16" s="10" t="n">
        <v>0.216172002804394</v>
      </c>
      <c r="C16" s="10" t="n">
        <v>0.238061797752809</v>
      </c>
      <c r="D16" s="10" t="n">
        <v>0.233698238933841</v>
      </c>
      <c r="E16" s="10" t="n">
        <v>0.227416605794984</v>
      </c>
      <c r="F16" s="10" t="n">
        <v>0.227599900719782</v>
      </c>
      <c r="G16" s="10" t="n">
        <v>0.226261127596439</v>
      </c>
      <c r="H16" s="10" t="n">
        <v>0.227385071675729</v>
      </c>
      <c r="I16" s="10" t="n">
        <v>0.230204907665065</v>
      </c>
      <c r="J16" s="10" t="n">
        <v>0.227867993713986</v>
      </c>
    </row>
    <row r="17">
      <c r="A17" s="3" t="s">
        <v>106</v>
      </c>
      <c r="B17" s="10" t="n">
        <v>0.0551530731479318</v>
      </c>
      <c r="C17" s="10" t="n">
        <v>0.0580524344569288</v>
      </c>
      <c r="D17" s="10" t="n">
        <v>0.054259876249405</v>
      </c>
      <c r="E17" s="10" t="n">
        <v>0.0516191867543219</v>
      </c>
      <c r="F17" s="10" t="n">
        <v>0.0479027053859519</v>
      </c>
      <c r="G17" s="10" t="n">
        <v>0.0494559841740851</v>
      </c>
      <c r="H17" s="10" t="n">
        <v>0.0521502718734553</v>
      </c>
      <c r="I17" s="10" t="n">
        <v>0.0480647609410574</v>
      </c>
      <c r="J17" s="10" t="n">
        <v>0.0536930330015715</v>
      </c>
    </row>
    <row r="18">
      <c r="A18" s="3" t="s">
        <v>48</v>
      </c>
      <c r="B18" s="10" t="n">
        <v>1</v>
      </c>
      <c r="C18" s="10" t="n">
        <v>1</v>
      </c>
      <c r="D18" s="10" t="n">
        <v>1</v>
      </c>
      <c r="E18" s="10" t="n">
        <v>1</v>
      </c>
      <c r="F18" s="10" t="n">
        <v>1</v>
      </c>
      <c r="G18" s="10" t="n">
        <v>1</v>
      </c>
      <c r="H18" s="10" t="n">
        <v>1</v>
      </c>
      <c r="I18" s="10" t="n">
        <v>1</v>
      </c>
      <c r="J18" s="10" t="n">
        <v>1</v>
      </c>
    </row>
  </sheetData>
  <pageMargins left="0.7" right="0.7" top="0.75" bottom="0.75" header="0.3" footer="0.3"/>
  <pageSetup paperSize="9" orientation="portrait" horizontalDpi="300" verticalDpi="300" r:id="rId2"/>
  <tableParts count="2">
    <tablePart r:id="rId10"/>
    <tablePart r:id="rId11"/>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46.71" hidden="0" customWidth="1"/>
    <col min="2" max="2" width="14.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s>
  <sheetData>
    <row r="1">
      <c r="A1" s="7" t="s">
        <v>108</v>
      </c>
    </row>
    <row r="2">
      <c r="A2" t="s">
        <v>44</v>
      </c>
    </row>
    <row r="3">
      <c r="A3" t="s">
        <v>75</v>
      </c>
    </row>
    <row r="4">
      <c r="A4" t="s">
        <v>109</v>
      </c>
    </row>
    <row r="5">
      <c r="A5" s="5" t="str">
        <f>=HYPERLINK("#'Table_of_contents'!A10", "Return to table of contents")</f>
      </c>
    </row>
    <row r="6">
      <c r="A6" s="3" t="s">
        <v>110</v>
      </c>
      <c r="B6" s="8" t="s">
        <v>62</v>
      </c>
      <c r="C6" s="8" t="s">
        <v>63</v>
      </c>
      <c r="D6" s="8" t="s">
        <v>64</v>
      </c>
      <c r="E6" s="8" t="s">
        <v>65</v>
      </c>
      <c r="F6" s="8" t="s">
        <v>66</v>
      </c>
      <c r="G6" s="8" t="s">
        <v>67</v>
      </c>
      <c r="H6" s="8" t="s">
        <v>68</v>
      </c>
      <c r="I6" s="8" t="s">
        <v>69</v>
      </c>
      <c r="J6" s="8" t="s">
        <v>70</v>
      </c>
    </row>
    <row r="7">
      <c r="A7" s="3" t="s">
        <v>111</v>
      </c>
      <c r="B7" s="9" t="n">
        <v>461</v>
      </c>
      <c r="C7" s="9" t="n">
        <v>471</v>
      </c>
      <c r="D7" s="9" t="n">
        <v>473</v>
      </c>
      <c r="E7" s="9" t="n">
        <v>447</v>
      </c>
      <c r="F7" s="9" t="n">
        <v>477</v>
      </c>
      <c r="G7" s="9" t="n">
        <v>461</v>
      </c>
      <c r="H7" s="9" t="n">
        <v>453</v>
      </c>
      <c r="I7" s="9" t="n">
        <v>468</v>
      </c>
      <c r="J7" s="9" t="n">
        <v>448</v>
      </c>
    </row>
    <row r="8">
      <c r="A8" s="3" t="s">
        <v>112</v>
      </c>
      <c r="B8" s="9" t="n">
        <v>167</v>
      </c>
      <c r="C8" s="9" t="n">
        <v>176</v>
      </c>
      <c r="D8" s="9" t="n">
        <v>178</v>
      </c>
      <c r="E8" s="9" t="n">
        <v>182</v>
      </c>
      <c r="F8" s="9" t="n">
        <v>184</v>
      </c>
      <c r="G8" s="9" t="n">
        <v>196</v>
      </c>
      <c r="H8" s="9" t="n">
        <v>210</v>
      </c>
      <c r="I8" s="9" t="n">
        <v>196</v>
      </c>
      <c r="J8" s="9" t="n">
        <v>202</v>
      </c>
    </row>
    <row r="9">
      <c r="A9" s="3" t="s">
        <v>113</v>
      </c>
      <c r="B9" s="9" t="n">
        <v>28</v>
      </c>
      <c r="C9" s="9" t="n">
        <v>28</v>
      </c>
      <c r="D9" s="9" t="n">
        <v>28</v>
      </c>
      <c r="E9" s="9" t="n">
        <v>32</v>
      </c>
      <c r="F9" s="9" t="n">
        <v>38</v>
      </c>
      <c r="G9" s="9" t="n">
        <v>41</v>
      </c>
      <c r="H9" s="9" t="n">
        <v>39</v>
      </c>
      <c r="I9" s="9" t="n">
        <v>42</v>
      </c>
      <c r="J9" s="9" t="n">
        <v>45</v>
      </c>
    </row>
    <row r="10">
      <c r="A10" s="3" t="s">
        <v>114</v>
      </c>
      <c r="B10" s="9" t="n">
        <v>656</v>
      </c>
      <c r="C10" s="9" t="n">
        <v>675</v>
      </c>
      <c r="D10" s="9" t="n">
        <v>679</v>
      </c>
      <c r="E10" s="9" t="n">
        <v>661</v>
      </c>
      <c r="F10" s="9" t="n">
        <v>699</v>
      </c>
      <c r="G10" s="9" t="n">
        <v>698</v>
      </c>
      <c r="H10" s="9" t="n">
        <v>702</v>
      </c>
      <c r="I10" s="9" t="n">
        <v>706</v>
      </c>
      <c r="J10" s="9" t="n">
        <v>695</v>
      </c>
    </row>
    <row r="11">
      <c r="A11" s="3" t="s">
        <v>48</v>
      </c>
      <c r="B11" s="9" t="n">
        <v>4279</v>
      </c>
      <c r="C11" s="9" t="n">
        <v>4272</v>
      </c>
      <c r="D11" s="9" t="n">
        <v>4202</v>
      </c>
      <c r="E11" s="9" t="n">
        <v>4107</v>
      </c>
      <c r="F11" s="9" t="n">
        <v>4028</v>
      </c>
      <c r="G11" s="9" t="n">
        <v>4042</v>
      </c>
      <c r="H11" s="9" t="n">
        <v>4043</v>
      </c>
      <c r="I11" s="9" t="n">
        <v>3953</v>
      </c>
      <c r="J11" s="9" t="n">
        <v>3818</v>
      </c>
    </row>
    <row r="12">
      <c r="A12" s="3" t="s">
        <v>115</v>
      </c>
      <c r="B12" s="10" t="n">
        <v>0.153306847394251</v>
      </c>
      <c r="C12" s="10" t="n">
        <v>0.158005617977528</v>
      </c>
      <c r="D12" s="10" t="n">
        <v>0.161589719181342</v>
      </c>
      <c r="E12" s="10" t="n">
        <v>0.160944728512296</v>
      </c>
      <c r="F12" s="10" t="n">
        <v>0.173535253227408</v>
      </c>
      <c r="G12" s="10" t="n">
        <v>0.172686788718456</v>
      </c>
      <c r="H12" s="10" t="n">
        <v>0.173633440514469</v>
      </c>
      <c r="I12" s="10" t="n">
        <v>0.178598532759929</v>
      </c>
      <c r="J12" s="10" t="n">
        <v>0.182032477737035</v>
      </c>
    </row>
    <row r="13">
      <c r="A13" s="3" t="s">
        <v>110</v>
      </c>
      <c r="B13" s="8" t="s">
        <v>62</v>
      </c>
      <c r="C13" s="8" t="s">
        <v>63</v>
      </c>
      <c r="D13" s="8" t="s">
        <v>64</v>
      </c>
      <c r="E13" s="8" t="s">
        <v>65</v>
      </c>
      <c r="F13" s="8" t="s">
        <v>66</v>
      </c>
      <c r="G13" s="8" t="s">
        <v>67</v>
      </c>
      <c r="H13" s="8" t="s">
        <v>68</v>
      </c>
      <c r="I13" s="8" t="s">
        <v>69</v>
      </c>
      <c r="J13" s="8" t="s">
        <v>70</v>
      </c>
    </row>
    <row r="14">
      <c r="A14" s="3" t="s">
        <v>111</v>
      </c>
      <c r="B14" s="10" t="n">
        <v>0.702743902439024</v>
      </c>
      <c r="C14" s="10" t="n">
        <v>0.697777777777778</v>
      </c>
      <c r="D14" s="10" t="n">
        <v>0.696612665684831</v>
      </c>
      <c r="E14" s="10" t="n">
        <v>0.67624810892587</v>
      </c>
      <c r="F14" s="10" t="n">
        <v>0.682403433476395</v>
      </c>
      <c r="G14" s="10" t="n">
        <v>0.660458452722063</v>
      </c>
      <c r="H14" s="10" t="n">
        <v>0.645299145299145</v>
      </c>
      <c r="I14" s="10" t="n">
        <v>0.662889518413598</v>
      </c>
      <c r="J14" s="10" t="n">
        <v>0.644604316546763</v>
      </c>
    </row>
    <row r="15">
      <c r="A15" s="3" t="s">
        <v>112</v>
      </c>
      <c r="B15" s="10" t="n">
        <v>0.254573170731707</v>
      </c>
      <c r="C15" s="10" t="n">
        <v>0.260740740740741</v>
      </c>
      <c r="D15" s="10" t="n">
        <v>0.262150220913108</v>
      </c>
      <c r="E15" s="10" t="n">
        <v>0.275340393343419</v>
      </c>
      <c r="F15" s="10" t="n">
        <v>0.263233190271817</v>
      </c>
      <c r="G15" s="10" t="n">
        <v>0.28080229226361</v>
      </c>
      <c r="H15" s="10" t="n">
        <v>0.299145299145299</v>
      </c>
      <c r="I15" s="10" t="n">
        <v>0.277620396600567</v>
      </c>
      <c r="J15" s="10" t="n">
        <v>0.290647482014389</v>
      </c>
    </row>
    <row r="16">
      <c r="A16" s="3" t="s">
        <v>113</v>
      </c>
      <c r="B16" s="10" t="n">
        <v>0.0426829268292683</v>
      </c>
      <c r="C16" s="10" t="n">
        <v>0.0414814814814815</v>
      </c>
      <c r="D16" s="10" t="n">
        <v>0.0412371134020619</v>
      </c>
      <c r="E16" s="10" t="n">
        <v>0.048411497730711</v>
      </c>
      <c r="F16" s="10" t="n">
        <v>0.0543633762517883</v>
      </c>
      <c r="G16" s="10" t="n">
        <v>0.0587392550143266</v>
      </c>
      <c r="H16" s="10" t="n">
        <v>0.0555555555555556</v>
      </c>
      <c r="I16" s="10" t="n">
        <v>0.0594900849858357</v>
      </c>
      <c r="J16" s="10" t="n">
        <v>0.0647482014388489</v>
      </c>
    </row>
    <row r="17">
      <c r="A17" s="3" t="s">
        <v>114</v>
      </c>
      <c r="B17" s="10" t="n">
        <v>1</v>
      </c>
      <c r="C17" s="10" t="n">
        <v>1</v>
      </c>
      <c r="D17" s="10" t="n">
        <v>1</v>
      </c>
      <c r="E17" s="10" t="n">
        <v>1</v>
      </c>
      <c r="F17" s="10" t="n">
        <v>1</v>
      </c>
      <c r="G17" s="10" t="n">
        <v>1</v>
      </c>
      <c r="H17" s="10" t="n">
        <v>1</v>
      </c>
      <c r="I17" s="10" t="n">
        <v>1</v>
      </c>
      <c r="J17" s="10" t="n">
        <v>1</v>
      </c>
    </row>
  </sheetData>
  <pageMargins left="0.7" right="0.7" top="0.75" bottom="0.75" header="0.3" footer="0.3"/>
  <pageSetup paperSize="9" orientation="portrait" horizontalDpi="300" verticalDpi="300" r:id="rId2"/>
  <tableParts count="2">
    <tablePart r:id="rId12"/>
    <tablePart r:id="rId13"/>
  </tableParts>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NISRA Statistical Support Branch</dc:creator>
  <cp:lastModifiedBy>NISRA Statistical Support Branch</cp:lastModifiedBy>
  <dcterms:created xsi:type="dcterms:W3CDTF">2026-07-31T14:39:25Z</dcterms:created>
  <dc:title>Probation Board for Northern Ireland (PBNI) Quarterly Caseload Statistics, Quarter 1 2026/27 Statistical Tables</dc:title>
  <dc:subject>Probation Statistics</dc:subject>
  <cp:category>Government</cp:category>
</coreProperties>
</file>