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tables/table3.xml" ContentType="application/vnd.openxmlformats-officedocument.spreadsheetml.table+xml"/>
  <Override PartName="/xl/worksheets/sheet4.xml" ContentType="application/vnd.openxmlformats-officedocument.spreadsheetml.worksheet+xml"/>
  <Override PartName="/xl/drawings/drawing4.xml" ContentType="application/vnd.openxmlformats-officedocument.drawing+xml"/>
  <Override PartName="/xl/tables/table4.xml" ContentType="application/vnd.openxmlformats-officedocument.spreadsheetml.table+xml"/>
  <Override PartName="/xl/worksheets/sheet5.xml" ContentType="application/vnd.openxmlformats-officedocument.spreadsheetml.worksheet+xml"/>
  <Override PartName="/xl/drawings/drawing5.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worksheets/sheet6.xml" ContentType="application/vnd.openxmlformats-officedocument.spreadsheetml.worksheet+xml"/>
  <Override PartName="/xl/drawings/drawing6.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worksheets/sheet7.xml" ContentType="application/vnd.openxmlformats-officedocument.spreadsheetml.worksheet+xml"/>
  <Override PartName="/xl/drawings/drawing7.xml" ContentType="application/vnd.openxmlformats-officedocument.drawing+xml"/>
  <Override PartName="/xl/tables/table9.xml" ContentType="application/vnd.openxmlformats-officedocument.spreadsheetml.table+xml"/>
  <Override PartName="/xl/tables/table10.xml" ContentType="application/vnd.openxmlformats-officedocument.spreadsheetml.table+xml"/>
  <Override PartName="/xl/worksheets/sheet8.xml" ContentType="application/vnd.openxmlformats-officedocument.spreadsheetml.worksheet+xml"/>
  <Override PartName="/xl/drawings/drawing8.xml" ContentType="application/vnd.openxmlformats-officedocument.drawing+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worksheets/sheet9.xml" ContentType="application/vnd.openxmlformats-officedocument.spreadsheetml.worksheet+xml"/>
  <Override PartName="/xl/drawings/drawing9.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worksheets/sheet10.xml" ContentType="application/vnd.openxmlformats-officedocument.spreadsheetml.worksheet+xml"/>
  <Override PartName="/xl/drawings/drawing10.xml" ContentType="application/vnd.openxmlformats-officedocument.drawing+xml"/>
  <Override PartName="/xl/tables/table17.xml" ContentType="application/vnd.openxmlformats-officedocument.spreadsheetml.table+xml"/>
  <Override PartName="/xl/tables/table18.xml" ContentType="application/vnd.openxmlformats-officedocument.spreadsheetml.table+xml"/>
  <Override PartName="/xl/worksheets/sheet11.xml" ContentType="application/vnd.openxmlformats-officedocument.spreadsheetml.worksheet+xml"/>
  <Override PartName="/xl/drawings/drawing11.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worksheets/sheet12.xml" ContentType="application/vnd.openxmlformats-officedocument.spreadsheetml.worksheet+xml"/>
  <Override PartName="/xl/drawings/drawing12.xml" ContentType="application/vnd.openxmlformats-officedocument.drawing+xml"/>
  <Override PartName="/xl/tables/table21.xml" ContentType="application/vnd.openxmlformats-officedocument.spreadsheetml.table+xml"/>
  <Override PartName="/xl/tables/table22.xml" ContentType="application/vnd.openxmlformats-officedocument.spreadsheetml.table+xml"/>
  <Override PartName="/xl/worksheets/sheet13.xml" ContentType="application/vnd.openxmlformats-officedocument.spreadsheetml.worksheet+xml"/>
  <Override PartName="/xl/drawings/drawing13.xml" ContentType="application/vnd.openxmlformats-officedocument.drawing+xml"/>
  <Override PartName="/xl/tables/table23.xml" ContentType="application/vnd.openxmlformats-officedocument.spreadsheetml.table+xml"/>
  <Override PartName="/xl/tables/table24.xml" ContentType="application/vnd.openxmlformats-officedocument.spreadsheetml.table+xml"/>
  <Override PartName="/xl/worksheets/sheet14.xml" ContentType="application/vnd.openxmlformats-officedocument.spreadsheetml.worksheet+xml"/>
  <Override PartName="/xl/drawings/drawing14.xml" ContentType="application/vnd.openxmlformats-officedocument.drawing+xml"/>
  <Override PartName="/xl/tables/table25.xml" ContentType="application/vnd.openxmlformats-officedocument.spreadsheetml.table+xml"/>
  <Override PartName="/xl/worksheets/sheet15.xml" ContentType="application/vnd.openxmlformats-officedocument.spreadsheetml.worksheet+xml"/>
  <Override PartName="/xl/drawings/drawing15.xml" ContentType="application/vnd.openxmlformats-officedocument.drawing+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Id="1" state="visible" r:id="rId1"/>
    <sheet name="Table_of_contents" sheetId="2" state="visible" r:id="rId2"/>
    <sheet name="Notes" sheetId="3" state="visible" r:id="rId3"/>
    <sheet name="1" sheetId="4" state="visible" r:id="rId4"/>
    <sheet name="2" sheetId="5" state="visible" r:id="rId5"/>
    <sheet name="3" sheetId="6" state="visible" r:id="rId6"/>
    <sheet name="4" sheetId="7" state="visible" r:id="rId7"/>
    <sheet name="5" sheetId="8" state="visible" r:id="rId8"/>
    <sheet name="6" sheetId="9" state="visible" r:id="rId9"/>
    <sheet name="7" sheetId="10" state="visible" r:id="rId10"/>
    <sheet name="8" sheetId="11" state="visible" r:id="rId11"/>
    <sheet name="9" sheetId="12" state="visible" r:id="rId12"/>
    <sheet name="10" sheetId="13" state="visible" r:id="rId13"/>
    <sheet name="11" sheetId="14" state="visible" r:id="rId14"/>
    <sheet name="12" sheetId="15" state="visible" r:id="rId15"/>
  </sheets>
</workbook>
</file>

<file path=xl/sharedStrings.xml><?xml version="1.0" encoding="utf-8"?>
<sst xmlns="http://schemas.openxmlformats.org/spreadsheetml/2006/main" count="167" uniqueCount="167">
  <si>
    <t xml:space="preserve">Probation Board for Northern Ireland (PBNI) Annual Caseload Statistics</t>
  </si>
  <si>
    <t xml:space="preserve">2024/25 Statistical Tables</t>
  </si>
  <si>
    <t xml:space="preserve">These tables present data on the caseload i.e. the number of individual Orders and Licences being supervised by the Probation Board for Northern Ireland (PBNI) as of 31 March 2025 by type of Order/Licence along with comparisons with previous years.
Data are also presented at service user level as individual service users can be under supervision with PBNI for multiple Orders/Licences at any given time.  In particular, breakdowns by gender, age and PBNI Directorate are provided.  Some detail on the assessment of service users’ likelihood to reoffend and those identified as higher risk, is also included.
The tables also present data on the number of reports completed by PBNI and the number of victims registered with PBNI by gender throughout the financial year.</t>
  </si>
  <si>
    <t xml:space="preserve">Linked report:</t>
  </si>
  <si>
    <t xml:space="preserve">PBNI Annual Caseload Statistics 2024/25</t>
  </si>
  <si>
    <t xml:space="preserve">Theme:</t>
  </si>
  <si>
    <t xml:space="preserve">Crime, justice and law</t>
  </si>
  <si>
    <t xml:space="preserve">Coverage:</t>
  </si>
  <si>
    <t xml:space="preserve">Northern Ireland</t>
  </si>
  <si>
    <t xml:space="preserve">Frequency:</t>
  </si>
  <si>
    <t xml:space="preserve">Annual</t>
  </si>
  <si>
    <t xml:space="preserve">Date of publication:</t>
  </si>
  <si>
    <t xml:space="preserve">28 May 2025</t>
  </si>
  <si>
    <t xml:space="preserve">The next publication date is yet to be announced.</t>
  </si>
  <si>
    <t xml:space="preserve">Produced by:</t>
  </si>
  <si>
    <t xml:space="preserve">Statistics and Research Branch
Probation Board for Northern Ireland
80-90 North Street
Belfast BT1 1LD</t>
  </si>
  <si>
    <t xml:space="preserve">Email:</t>
  </si>
  <si>
    <t xml:space="preserve">statsandresearch@probation-ni.gov.uk</t>
  </si>
  <si>
    <t xml:space="preserve">Telephone:</t>
  </si>
  <si>
    <t xml:space="preserve">028 9052 2522</t>
  </si>
  <si>
    <t xml:space="preserve">Table of contents</t>
  </si>
  <si>
    <t xml:space="preserve">This worksheet contains one table</t>
  </si>
  <si>
    <t xml:space="preserve">Notes related to the data in this spreadsheet.</t>
  </si>
  <si>
    <t xml:space="preserve">Footnote number</t>
  </si>
  <si>
    <t xml:space="preserve">Footnote text</t>
  </si>
  <si>
    <t xml:space="preserve">Note 1</t>
  </si>
  <si>
    <t xml:space="preserve">Counts are reported by number of orders rather than individuals involved i.e. service users can be subject to multiple orders.  For this reason, figures can’t be directly compared to those produced by the Youth Justice Agency.</t>
  </si>
  <si>
    <t xml:space="preserve">Note 2</t>
  </si>
  <si>
    <t xml:space="preserve">Assessment, Case Management &amp; Evaluation System (ACE) is used to assess the likelihood of re-offending within a two-year period, based on the prevalence of various social, personal, and offending related issues.  A scoring system is used to identify the likelihood of re-offending with a score of 0 to 15 indicating a low risk, a score of 16 to 29 indicating a medium risk and a score of 30 or more indicating a high risk.</t>
  </si>
  <si>
    <t xml:space="preserve">Note 3</t>
  </si>
  <si>
    <t xml:space="preserve">Assessment, Case Management &amp; Evaluation System (ACE) scores were unavailable in March 2020 due to the transition between case management systems.</t>
  </si>
  <si>
    <t xml:space="preserve">Note 4</t>
  </si>
  <si>
    <t xml:space="preserve">Public Protection Arrangements for Northern Ireland (PPANI) provides assessment and management of the risks posed by certain sexual and violent individuals.  Service users categorised under PPANI are assigned a category from one to three, with Category 1 indicating low risk and Category 3 indicating high risk.</t>
  </si>
  <si>
    <t xml:space="preserve">Note 5</t>
  </si>
  <si>
    <t xml:space="preserve">Service users who have been assessed as Significant Risk of Serious Harm to Others (SROSH), are considered to present a high likelihood of committing a further offence, causing serious harm.</t>
  </si>
  <si>
    <t xml:space="preserve">Note 6</t>
  </si>
  <si>
    <t xml:space="preserve">Changes in recording practices for service users who have been assessed as Significant Risk of Serious Harm to Others (SROSH) prevent comparisons being made to data prior to March 2021.</t>
  </si>
  <si>
    <t xml:space="preserve">Note 7</t>
  </si>
  <si>
    <t xml:space="preserve">Comparable data for individual report types is unavailable for 2019/20.</t>
  </si>
  <si>
    <t xml:space="preserve">Note 8</t>
  </si>
  <si>
    <t xml:space="preserve">Short Adjournment Reports (SARs) were not introduced until 2023.</t>
  </si>
  <si>
    <t xml:space="preserve">Note 9</t>
  </si>
  <si>
    <t xml:space="preserve">Other Reports include Probation Officers Report, Recall Report, Substance Misuse Court (SMC) Progress Report, SMC Suitability Report, SMC Assessment &amp; Intervention Report, Revocation and Home Circumstances Report.</t>
  </si>
  <si>
    <t xml:space="preserve">Note 10</t>
  </si>
  <si>
    <t xml:space="preserve">All victim registration schemes in Northern Ireland are voluntary, so victims won’t receive information about the sentence of the person who has offended unless they have registered.</t>
  </si>
  <si>
    <t xml:space="preserve">Table 1: Service users and caseload supervised by PBNI, 31 March 2020 to 31 March 2025</t>
  </si>
  <si>
    <t xml:space="preserve">Source: PBNI Annual Caseload 2024/25</t>
  </si>
  <si>
    <t xml:space="preserve">Some shorthand is used in this table, PBNI = Probation Board for Northern Ireland</t>
  </si>
  <si>
    <t xml:space="preserve">Point in time</t>
  </si>
  <si>
    <t xml:space="preserve">Total PBNI caseload</t>
  </si>
  <si>
    <t xml:space="preserve">Total service users</t>
  </si>
  <si>
    <t xml:space="preserve">31 March 2020</t>
  </si>
  <si>
    <t xml:space="preserve">31 March 2021</t>
  </si>
  <si>
    <t xml:space="preserve">31 March 2022</t>
  </si>
  <si>
    <t xml:space="preserve">31 March 2023</t>
  </si>
  <si>
    <t xml:space="preserve">31 March 2024</t>
  </si>
  <si>
    <t xml:space="preserve">31 March 2025</t>
  </si>
  <si>
    <t xml:space="preserve">Table 2: PBNI caseload by type of Order/Licence, 31 March 2020 to 31 March 2025</t>
  </si>
  <si>
    <t xml:space="preserve">This worksheet contains two tables presented vertically. Some cells refer to notes which can be found in a table on the notes worksheet.</t>
  </si>
  <si>
    <t xml:space="preserve">Type of Order/Licence</t>
  </si>
  <si>
    <t xml:space="preserve">Combination Order</t>
  </si>
  <si>
    <t xml:space="preserve">Community Service Order (CSO)</t>
  </si>
  <si>
    <t xml:space="preserve">Custody Probation Order</t>
  </si>
  <si>
    <t xml:space="preserve">Juvenile Justice Centre Order (JJCO) [Note 1]</t>
  </si>
  <si>
    <t xml:space="preserve">Probation Order (PO)</t>
  </si>
  <si>
    <t xml:space="preserve">Enhanced Combination Order (ECO)</t>
  </si>
  <si>
    <t xml:space="preserve">Supervision and Treatment Order</t>
  </si>
  <si>
    <t xml:space="preserve">Supervised Activity Order</t>
  </si>
  <si>
    <t xml:space="preserve">Determinate Custodial Sentence (DCS)</t>
  </si>
  <si>
    <t xml:space="preserve">Life Sentence Licence</t>
  </si>
  <si>
    <t xml:space="preserve">Sex Offender Licence</t>
  </si>
  <si>
    <t xml:space="preserve">GB Transfer Licence</t>
  </si>
  <si>
    <t xml:space="preserve">Extended Custodial Sentence (ECS)</t>
  </si>
  <si>
    <t xml:space="preserve">Indeterminate Custodial Sentence (ICS)</t>
  </si>
  <si>
    <t xml:space="preserve">Remand/Sentence</t>
  </si>
  <si>
    <t xml:space="preserve">Other Non Statutory</t>
  </si>
  <si>
    <t xml:space="preserve">Total PBNI Caseload</t>
  </si>
  <si>
    <t xml:space="preserve">Table 3: Service users supervised by PBNI by gender, 31 March 2020 to 31 March 2025</t>
  </si>
  <si>
    <t xml:space="preserve">Male</t>
  </si>
  <si>
    <t xml:space="preserve">Female</t>
  </si>
  <si>
    <t xml:space="preserve">Table 4: Service users supervised by PBNI by age, 31 March 2020 to 31 March 2025</t>
  </si>
  <si>
    <t xml:space="preserve">Under 20</t>
  </si>
  <si>
    <t xml:space="preserve">20 to 29</t>
  </si>
  <si>
    <t xml:space="preserve">30 to 39</t>
  </si>
  <si>
    <t xml:space="preserve">40 to 49</t>
  </si>
  <si>
    <t xml:space="preserve">50 to 59</t>
  </si>
  <si>
    <t xml:space="preserve">60 and over</t>
  </si>
  <si>
    <t xml:space="preserve">Table 5: Service users supervised by PBNI by age and gender, 31 March 2020 to 31 March 2025</t>
  </si>
  <si>
    <t xml:space="preserve">This worksheet contains four tables presented vertically. Some cells refer to notes which can be found in a table on the notes worksheet.</t>
  </si>
  <si>
    <t xml:space="preserve">Total male service users</t>
  </si>
  <si>
    <t xml:space="preserve">Total female service users</t>
  </si>
  <si>
    <t xml:space="preserve">Table 6: Service users supervised by PBNI by Directorate, 31 March 2020 to 31 March 2025</t>
  </si>
  <si>
    <t xml:space="preserve">Belfast Directorate</t>
  </si>
  <si>
    <t xml:space="preserve">Prison Directorate</t>
  </si>
  <si>
    <t xml:space="preserve">Rural Directorate</t>
  </si>
  <si>
    <t xml:space="preserve">Other Directorate</t>
  </si>
  <si>
    <t xml:space="preserve">Specialist Directorate</t>
  </si>
  <si>
    <t xml:space="preserve">Table 7: Service users supervised by PBNI by ACE category [Note 2], 31 March 2021 [Note 3] to 31 March 2025</t>
  </si>
  <si>
    <t xml:space="preserve">Some shorthand is used in this table, PBNI = Probation Board for Northern Ireland, , ACE = Assessment, Case Management &amp; Evaluation System</t>
  </si>
  <si>
    <t xml:space="preserve">ACE Category [Note 2]</t>
  </si>
  <si>
    <t xml:space="preserve">31 March 2021
[Note 3]</t>
  </si>
  <si>
    <t xml:space="preserve">High</t>
  </si>
  <si>
    <t xml:space="preserve">Medium</t>
  </si>
  <si>
    <t xml:space="preserve">Low</t>
  </si>
  <si>
    <t xml:space="preserve">No ACE completed [Note 2]</t>
  </si>
  <si>
    <t xml:space="preserve">% of service users with ACE assessment completed [Note 2]</t>
  </si>
  <si>
    <t xml:space="preserve">Table 8: Service users categorised under PPANI [Note 4] by category, 31 March 2020 to 31 March 2025</t>
  </si>
  <si>
    <t xml:space="preserve">PPANI Category [Note 4]</t>
  </si>
  <si>
    <t xml:space="preserve">Category 1</t>
  </si>
  <si>
    <t xml:space="preserve">Category 2</t>
  </si>
  <si>
    <t xml:space="preserve">Category 3</t>
  </si>
  <si>
    <t xml:space="preserve">Total service users categorised under PPANI [Note 4]</t>
  </si>
  <si>
    <t xml:space="preserve">% of service users categorised under PPANI [Note 4]</t>
  </si>
  <si>
    <t xml:space="preserve">Table 9: Service users assessed as SROSH [Note 5] by Directorate, 31 March 2021 [Note 6] to 31 March 2025</t>
  </si>
  <si>
    <t xml:space="preserve">Some shorthand is used in this table, PBNI = Probation Board for Northern Ireland, SROSH = Significant Risk of Serious Harm to Others</t>
  </si>
  <si>
    <t xml:space="preserve">PBNI Directorate</t>
  </si>
  <si>
    <t xml:space="preserve">31 March 2021 
[Note 6]</t>
  </si>
  <si>
    <t xml:space="preserve">Belfast</t>
  </si>
  <si>
    <t xml:space="preserve">Prison</t>
  </si>
  <si>
    <t xml:space="preserve">Rural</t>
  </si>
  <si>
    <t xml:space="preserve">Other</t>
  </si>
  <si>
    <t xml:space="preserve">Specialist</t>
  </si>
  <si>
    <t xml:space="preserve">Total service users assessed as SROSH [Note 5]</t>
  </si>
  <si>
    <t xml:space="preserve">% of service users assessed as SROSH [Note 5]</t>
  </si>
  <si>
    <t xml:space="preserve">Table 10: Reports completed by PBNI by type of report, 2020/21 [Note 7] to 2024/25</t>
  </si>
  <si>
    <t xml:space="preserve">Some shorthand is used in this table, PBNI = Probation Board for Northern Ireland, z = Not applicable</t>
  </si>
  <si>
    <t xml:space="preserve">Type of Report</t>
  </si>
  <si>
    <t xml:space="preserve">2020/21
[Note 7]</t>
  </si>
  <si>
    <t xml:space="preserve">2021/22</t>
  </si>
  <si>
    <t xml:space="preserve">2022/23</t>
  </si>
  <si>
    <t xml:space="preserve">2023/24</t>
  </si>
  <si>
    <t xml:space="preserve">2024/25</t>
  </si>
  <si>
    <t xml:space="preserve">Addendum Report</t>
  </si>
  <si>
    <t xml:space="preserve">Breach Report</t>
  </si>
  <si>
    <t xml:space="preserve">Crown Court Report (CCR)/Pre Sentence Report (PSR)</t>
  </si>
  <si>
    <t xml:space="preserve">Magistrates’ Court Report (MCR)</t>
  </si>
  <si>
    <t xml:space="preserve">Short Adjournment Report (SAR) [Note 8]</t>
  </si>
  <si>
    <t xml:space="preserve">z</t>
  </si>
  <si>
    <t xml:space="preserve">Other report [Note 9]</t>
  </si>
  <si>
    <t xml:space="preserve">Letter to court</t>
  </si>
  <si>
    <t xml:space="preserve">Missing report type</t>
  </si>
  <si>
    <t xml:space="preserve">Total reports completed (including letters)</t>
  </si>
  <si>
    <t xml:space="preserve">Total reports completed (excluding letters)</t>
  </si>
  <si>
    <t xml:space="preserve">Table 11: New victims registered [Note 10] with PBNI, 2019/20 to 2024/25</t>
  </si>
  <si>
    <t xml:space="preserve">Financial Year</t>
  </si>
  <si>
    <t xml:space="preserve">New victims registered
[Note 10]</t>
  </si>
  <si>
    <t xml:space="preserve">2019/20</t>
  </si>
  <si>
    <t xml:space="preserve">2020/21</t>
  </si>
  <si>
    <t xml:space="preserve">Table 12: Total victims registered [Note 10] with PBNI, 31 March 2020 to 31 March 2025</t>
  </si>
  <si>
    <t xml:space="preserve">Male victims registered
[Note 10]</t>
  </si>
  <si>
    <t xml:space="preserve">Female victims registered
[Note 10]</t>
  </si>
  <si>
    <t xml:space="preserve">Total victims registered
[Note 10]</t>
  </si>
  <si>
    <t xml:space="preserve">Worksheet name</t>
  </si>
  <si>
    <t xml:space="preserve">Worksheet title</t>
  </si>
  <si>
    <t xml:space="preserve">Notes</t>
  </si>
  <si>
    <t xml:space="preserve">1</t>
  </si>
  <si>
    <t xml:space="preserve">2</t>
  </si>
  <si>
    <t xml:space="preserve">3</t>
  </si>
  <si>
    <t xml:space="preserve">4</t>
  </si>
  <si>
    <t xml:space="preserve">5</t>
  </si>
  <si>
    <t xml:space="preserve">6</t>
  </si>
  <si>
    <t xml:space="preserve">7</t>
  </si>
  <si>
    <t xml:space="preserve">8</t>
  </si>
  <si>
    <t xml:space="preserve">9</t>
  </si>
  <si>
    <t xml:space="preserve">10</t>
  </si>
  <si>
    <t xml:space="preserve">11</t>
  </si>
  <si>
    <t xml:space="preserve">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</si>
</sst>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6" formatCode="#,##0"/>
    <numFmt numFmtId="167" formatCode="0.0%"/>
  </numFmts>
  <fonts count="8">
    <font>
      <sz val="11"/>
      <color rgb="FF000000"/>
      <name val="Calibri"/>
      <family val="2"/>
      <scheme val="minor"/>
    </font>
    <font>
      <sz val="16"/>
      <color rgb="FF000000"/>
      <name val="Calibri"/>
      <b/>
    </font>
    <font>
      <sz val="14"/>
      <color rgb="FF000000"/>
      <name val="Calibri"/>
      <b/>
    </font>
    <font>
      <sz val="11"/>
      <color rgb="FF000000"/>
      <name val="Calibri"/>
      <b/>
    </font>
    <font>
      <sz val="11"/>
      <color rgb="FF000000"/>
      <name val="Calibri"/>
    </font>
    <font>
      <sz val="11"/>
      <color theme="10"/>
      <name val="Calibri"/>
      <u val="single"/>
    </font>
    <font>
      <sz val="11"/>
      <color rgb="FF0563C1"/>
      <name val="Calibri"/>
      <u val="single"/>
    </font>
    <font>
      <sz val="12"/>
      <color rgb="FF000000"/>
      <name val="Calibri"/>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xf numFmtId="0" fontId="2" fillId="0" borderId="0" xfId="0" applyFont="1"/>
    <xf numFmtId="0" fontId="3" fillId="0" borderId="0" xfId="0" applyFont="1" applyAlignment="1">
      <alignment horizontal="left" vertical="bottom" wrapText="1"/>
    </xf>
    <xf numFmtId="0" fontId="4" fillId="0" borderId="0" xfId="0" applyFont="1" applyAlignment="1">
      <alignment vertical="top" wrapText="1"/>
    </xf>
    <xf numFmtId="0" fontId="5" fillId="0" borderId="0" xfId="0" applyFont="1"/>
    <xf numFmtId="0" fontId="6" fillId="0" borderId="0" xfId="0" applyFont="1"/>
    <xf numFmtId="0" fontId="7" fillId="0" borderId="0" xfId="0" applyFont="1"/>
    <xf numFmtId="0" fontId="3" fillId="0" borderId="0" xfId="0" applyFont="1" applyAlignment="1">
      <alignment horizontal="right" vertical="bottom" wrapText="1"/>
    </xf>
    <xf numFmtId="166" fontId="4" fillId="0" borderId="0" xfId="0" applyFont="1" applyNumberFormat="1" applyAlignment="1">
      <alignment horizontal="right"/>
    </xf>
    <xf numFmtId="167" fontId="4" fillId="0" borderId="0" xfId="0" applyFont="1" applyNumberFormat="1" applyAlignment="1">
      <alignment horizontal="right"/>
    </xf>
    <xf numFmtId="0" fontId="6" fillId="0" borderId="0" xfId="0" applyFont="1" applyAlignment="1">
      <alignment horizontal="center"/>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theme" Target="theme/theme1.xml"/><Relationship Id="rId17" Type="http://schemas.openxmlformats.org/officeDocument/2006/relationships/styles" Target="styles.xml"/><Relationship Id="rId18" Type="http://schemas.openxmlformats.org/officeDocument/2006/relationships/sharedStrings" Target="sharedStrings.xml"/></Relationships>
</file>

<file path=xl/tables/table10.xml><?xml version="1.0" encoding="utf-8"?>
<table xmlns="http://schemas.openxmlformats.org/spreadsheetml/2006/main" id="10" name="table4b_service_users_supervised_by_pbni_by_age_31.03.2020_to_31.03.2025_percentages" displayName="table4b_service_users_supervised_by_pbni_by_age_31.03.2020_to_31.03.2025_percentages" ref="A13:H19" totalsRowCount="0" totalsRowShown="0">
  <tableColumns count="8">
    <tableColumn id="1" name="Point in time"/>
    <tableColumn id="2" name="Under 20"/>
    <tableColumn id="3" name="20 to 29"/>
    <tableColumn id="4" name="30 to 39"/>
    <tableColumn id="5" name="40 to 49"/>
    <tableColumn id="6" name="50 to 59"/>
    <tableColumn id="7" name="60 and over"/>
    <tableColumn id="8" name="Total service users"/>
  </tableColumns>
  <tableStyleInfo name="none" showFirstColumn="0" showLastColumn="0" showRowStripes="1" showColumnStripes="0"/>
</table>
</file>

<file path=xl/tables/table11.xml><?xml version="1.0" encoding="utf-8"?>
<table xmlns="http://schemas.openxmlformats.org/spreadsheetml/2006/main" id="11" name="table5a_male_service_users_supervised_by_pbni_by_age_31.03.2020_to_31.03.2025_numbers" displayName="table5a_male_service_users_supervised_by_pbni_by_age_31.03.2020_to_31.03.2025_numbers" ref="A6:H12" totalsRowCount="0" totalsRowShown="0">
  <tableColumns count="8">
    <tableColumn id="1" name="Point in time"/>
    <tableColumn id="2" name="Under 20"/>
    <tableColumn id="3" name="20 to 29"/>
    <tableColumn id="4" name="30 to 39"/>
    <tableColumn id="5" name="40 to 49"/>
    <tableColumn id="6" name="50 to 59"/>
    <tableColumn id="7" name="60 and over"/>
    <tableColumn id="8" name="Total male service users"/>
  </tableColumns>
  <tableStyleInfo name="none" showFirstColumn="0" showLastColumn="0" showRowStripes="1" showColumnStripes="0"/>
</table>
</file>

<file path=xl/tables/table12.xml><?xml version="1.0" encoding="utf-8"?>
<table xmlns="http://schemas.openxmlformats.org/spreadsheetml/2006/main" id="12" name="table5b_male_service_users_supervised_by_pbni_by_age_31.03.2020_to_31.03.2025_percentages" displayName="table5b_male_service_users_supervised_by_pbni_by_age_31.03.2020_to_31.03.2025_percentages" ref="A13:H19" totalsRowCount="0" totalsRowShown="0">
  <tableColumns count="8">
    <tableColumn id="1" name="Point in time"/>
    <tableColumn id="2" name="Under 20"/>
    <tableColumn id="3" name="20 to 29"/>
    <tableColumn id="4" name="30 to 39"/>
    <tableColumn id="5" name="40 to 49"/>
    <tableColumn id="6" name="50 to 59"/>
    <tableColumn id="7" name="60 and over"/>
    <tableColumn id="8" name="Total male service users"/>
  </tableColumns>
  <tableStyleInfo name="none" showFirstColumn="0" showLastColumn="0" showRowStripes="1" showColumnStripes="0"/>
</table>
</file>

<file path=xl/tables/table13.xml><?xml version="1.0" encoding="utf-8"?>
<table xmlns="http://schemas.openxmlformats.org/spreadsheetml/2006/main" id="13" name="table5c_female_service_users_supervised_by_pbni_by_age_31.03.2020_to_31.03.2025_numbers" displayName="table5c_female_service_users_supervised_by_pbni_by_age_31.03.2020_to_31.03.2025_numbers" ref="A20:H26" totalsRowCount="0" totalsRowShown="0">
  <tableColumns count="8">
    <tableColumn id="1" name="Point in time"/>
    <tableColumn id="2" name="Under 20"/>
    <tableColumn id="3" name="20 to 29"/>
    <tableColumn id="4" name="30 to 39"/>
    <tableColumn id="5" name="40 to 49"/>
    <tableColumn id="6" name="50 to 59"/>
    <tableColumn id="7" name="60 and over"/>
    <tableColumn id="8" name="Total female service users"/>
  </tableColumns>
  <tableStyleInfo name="none" showFirstColumn="0" showLastColumn="0" showRowStripes="1" showColumnStripes="0"/>
</table>
</file>

<file path=xl/tables/table14.xml><?xml version="1.0" encoding="utf-8"?>
<table xmlns="http://schemas.openxmlformats.org/spreadsheetml/2006/main" id="14" name="table5d_female_service_users_supervised_by_pbni_by_age_31.03.2020_to_31.03.2025_percentages" displayName="table5d_female_service_users_supervised_by_pbni_by_age_31.03.2020_to_31.03.2025_percentages" ref="A27:H33" totalsRowCount="0" totalsRowShown="0">
  <tableColumns count="8">
    <tableColumn id="1" name="Point in time"/>
    <tableColumn id="2" name="Under 20"/>
    <tableColumn id="3" name="20 to 29"/>
    <tableColumn id="4" name="30 to 39"/>
    <tableColumn id="5" name="40 to 49"/>
    <tableColumn id="6" name="50 to 59"/>
    <tableColumn id="7" name="60 and over"/>
    <tableColumn id="8" name="Total female service users"/>
  </tableColumns>
  <tableStyleInfo name="none" showFirstColumn="0" showLastColumn="0" showRowStripes="1" showColumnStripes="0"/>
</table>
</file>

<file path=xl/tables/table15.xml><?xml version="1.0" encoding="utf-8"?>
<table xmlns="http://schemas.openxmlformats.org/spreadsheetml/2006/main" id="15" name="table6a_service_users_supervised_by_pbni_by_directorate_31.03.2020_to_31.03.2025_numbers" displayName="table6a_service_users_supervised_by_pbni_by_directorate_31.03.2020_to_31.03.2025_numbers" ref="A6:G12" totalsRowCount="0" totalsRowShown="0">
  <tableColumns count="7">
    <tableColumn id="1" name="Point in time"/>
    <tableColumn id="2" name="Belfast Directorate"/>
    <tableColumn id="3" name="Prison Directorate"/>
    <tableColumn id="4" name="Rural Directorate"/>
    <tableColumn id="5" name="Other Directorate"/>
    <tableColumn id="6" name="Specialist Directorate"/>
    <tableColumn id="7" name="Total service users"/>
  </tableColumns>
  <tableStyleInfo name="none" showFirstColumn="0" showLastColumn="0" showRowStripes="1" showColumnStripes="0"/>
</table>
</file>

<file path=xl/tables/table16.xml><?xml version="1.0" encoding="utf-8"?>
<table xmlns="http://schemas.openxmlformats.org/spreadsheetml/2006/main" id="16" name="table6b_service_users_supervised_by_pbni_by_directorate_31.03.2020_to_31.03.202431.03.2025_percentages" displayName="table6b_service_users_supervised_by_pbni_by_directorate_31.03.2020_to_31.03.202431.03.2025_percentages" ref="A13:G19" totalsRowCount="0" totalsRowShown="0">
  <tableColumns count="7">
    <tableColumn id="1" name="Point in time"/>
    <tableColumn id="2" name="Belfast Directorate"/>
    <tableColumn id="3" name="Prison Directorate"/>
    <tableColumn id="4" name="Rural Directorate"/>
    <tableColumn id="5" name="Other Directorate"/>
    <tableColumn id="6" name="Specialist Directorate"/>
    <tableColumn id="7" name="Total service users"/>
  </tableColumns>
  <tableStyleInfo name="none" showFirstColumn="0" showLastColumn="0" showRowStripes="1" showColumnStripes="0"/>
</table>
</file>

<file path=xl/tables/table17.xml><?xml version="1.0" encoding="utf-8"?>
<table xmlns="http://schemas.openxmlformats.org/spreadsheetml/2006/main" id="17" name="table7a_service_users_assessed_as_srosh_by_directorate_31.03.2025_numbers" displayName="table7a_service_users_assessed_as_srosh_by_directorate_31.03.2025_numbers" ref="A6:F12" totalsRowCount="0" totalsRowShown="0">
  <tableColumns count="6">
    <tableColumn id="1" name="ACE Category [Note 2]"/>
    <tableColumn id="2" name="31 March 2021_x000a_[Note 3]"/>
    <tableColumn id="3" name="31 March 2022"/>
    <tableColumn id="4" name="31 March 2023"/>
    <tableColumn id="5" name="31 March 2024"/>
    <tableColumn id="6" name="31 March 2025"/>
  </tableColumns>
  <tableStyleInfo name="none" showFirstColumn="0" showLastColumn="0" showRowStripes="1" showColumnStripes="0"/>
</table>
</file>

<file path=xl/tables/table18.xml><?xml version="1.0" encoding="utf-8"?>
<table xmlns="http://schemas.openxmlformats.org/spreadsheetml/2006/main" id="18" name="table7b_service_users_assessed_as_srosh_by_directorate_31.03.2025_percentages" displayName="table7b_service_users_assessed_as_srosh_by_directorate_31.03.2025_percentages" ref="A13:F18" totalsRowCount="0" totalsRowShown="0">
  <tableColumns count="6">
    <tableColumn id="1" name="ACE Category [Note 2]"/>
    <tableColumn id="2" name="31 March 2021_x000a_[Note 3]"/>
    <tableColumn id="3" name="31 March 2022"/>
    <tableColumn id="4" name="31 March 2023"/>
    <tableColumn id="5" name="31 March 2024"/>
    <tableColumn id="6" name="31 March 2025"/>
  </tableColumns>
  <tableStyleInfo name="none" showFirstColumn="0" showLastColumn="0" showRowStripes="1" showColumnStripes="0"/>
</table>
</file>

<file path=xl/tables/table19.xml><?xml version="1.0" encoding="utf-8"?>
<table xmlns="http://schemas.openxmlformats.org/spreadsheetml/2006/main" id="19" name="table8a_service_users_categorised_under_ppani_by_category_31.03.2020_to_31.03.2025_numbers" displayName="table8a_service_users_categorised_under_ppani_by_category_31.03.2020_to_31.03.2025_numbers" ref="A6:G12" totalsRowCount="0" totalsRowShown="0">
  <tableColumns count="7">
    <tableColumn id="1" name="PPANI Category [Note 4]"/>
    <tableColumn id="2" name="31 March 2020"/>
    <tableColumn id="3" name="31 March 2021"/>
    <tableColumn id="4" name="31 March 2022"/>
    <tableColumn id="5" name="31 March 2023"/>
    <tableColumn id="6" name="31 March 2024"/>
    <tableColumn id="7" name="31 March 2025"/>
  </tableColumns>
  <tableStyleInfo name="none" showFirstColumn="0" showLastColumn="0" showRowStripes="1" showColumnStripes="0"/>
</table>
</file>

<file path=xl/tables/table20.xml><?xml version="1.0" encoding="utf-8"?>
<table xmlns="http://schemas.openxmlformats.org/spreadsheetml/2006/main" id="20" name="table8b_service_users_categorised_under_ppani_by_category_31.03.2020_to_31.03.2025_percentages" displayName="table8b_service_users_categorised_under_ppani_by_category_31.03.2020_to_31.03.2025_percentages" ref="A13:G17" totalsRowCount="0" totalsRowShown="0">
  <tableColumns count="7">
    <tableColumn id="1" name="PPANI Category [Note 4]"/>
    <tableColumn id="2" name="31 March 2020"/>
    <tableColumn id="3" name="31 March 2021"/>
    <tableColumn id="4" name="31 March 2022"/>
    <tableColumn id="5" name="31 March 2023"/>
    <tableColumn id="6" name="31 March 2024"/>
    <tableColumn id="7" name="31 March 2025"/>
  </tableColumns>
  <tableStyleInfo name="none" showFirstColumn="0" showLastColumn="0" showRowStripes="1" showColumnStripes="0"/>
</table>
</file>

<file path=xl/tables/table21.xml><?xml version="1.0" encoding="utf-8"?>
<table xmlns="http://schemas.openxmlformats.org/spreadsheetml/2006/main" id="21" name="table9a_service_users_assessed_as_srosh_by_directorate_31.03.2021_to_31.03.2025_numbers" displayName="table9a_service_users_assessed_as_srosh_by_directorate_31.03.2021_to_31.03.2025_numbers" ref="A6:F14" totalsRowCount="0" totalsRowShown="0">
  <tableColumns count="6">
    <tableColumn id="1" name="PBNI Directorate"/>
    <tableColumn id="2" name="31 March 2021 _x000a_[Note 6]"/>
    <tableColumn id="3" name="31 March 2022"/>
    <tableColumn id="4" name="31 March 2023"/>
    <tableColumn id="5" name="31 March 2024"/>
    <tableColumn id="6" name="31 March 2025"/>
  </tableColumns>
  <tableStyleInfo name="none" showFirstColumn="0" showLastColumn="0" showRowStripes="1" showColumnStripes="0"/>
</table>
</file>

<file path=xl/tables/table22.xml><?xml version="1.0" encoding="utf-8"?>
<table xmlns="http://schemas.openxmlformats.org/spreadsheetml/2006/main" id="22" name="table9b_service_users_assessed_as_srosh_by_directorate_31.03.2021_to_31.03.2025_percentages" displayName="table9b_service_users_assessed_as_srosh_by_directorate_31.03.2021_to_31.03.2025_percentages" ref="A15:F21" totalsRowCount="0" totalsRowShown="0">
  <tableColumns count="6">
    <tableColumn id="1" name="PBNI Directorate"/>
    <tableColumn id="2" name="31 March 2021 _x000a_[Note 6]"/>
    <tableColumn id="3" name="31 March 2022"/>
    <tableColumn id="4" name="31 March 2023"/>
    <tableColumn id="5" name="31 March 2024"/>
    <tableColumn id="6" name="31 March 2025"/>
  </tableColumns>
  <tableStyleInfo name="none" showFirstColumn="0" showLastColumn="0" showRowStripes="1" showColumnStripes="0"/>
</table>
</file>

<file path=xl/tables/table23.xml><?xml version="1.0" encoding="utf-8"?>
<table xmlns="http://schemas.openxmlformats.org/spreadsheetml/2006/main" id="23" name="table10a_reports_completed_by_pbni_by_type_of_report_2020.21_to_2024.25_numbers" displayName="table10a_reports_completed_by_pbni_by_type_of_report_2020.21_to_2024.25_numbers" ref="A6:F16" totalsRowCount="0" totalsRowShown="0">
  <tableColumns count="6">
    <tableColumn id="1" name="Type of Report"/>
    <tableColumn id="2" name="2020/21_x000a_[Note 7]"/>
    <tableColumn id="3" name="2021/22"/>
    <tableColumn id="4" name="2022/23"/>
    <tableColumn id="5" name="2023/24"/>
    <tableColumn id="6" name="2024/25"/>
  </tableColumns>
  <tableStyleInfo name="none" showFirstColumn="0" showLastColumn="0" showRowStripes="1" showColumnStripes="0"/>
</table>
</file>

<file path=xl/tables/table24.xml><?xml version="1.0" encoding="utf-8"?>
<table xmlns="http://schemas.openxmlformats.org/spreadsheetml/2006/main" id="24" name="table10b_reports_completed_by_pbni_by_type_of_report_2020.21_to_2024.25_percentages" displayName="table10b_reports_completed_by_pbni_by_type_of_report_2020.21_to_2024.25_percentages" ref="A17:F25" totalsRowCount="0" totalsRowShown="0">
  <tableColumns count="6">
    <tableColumn id="1" name="Type of Report"/>
    <tableColumn id="2" name="2020/21_x000a_[Note 7]"/>
    <tableColumn id="3" name="2021/22"/>
    <tableColumn id="4" name="2022/23"/>
    <tableColumn id="5" name="2023/24"/>
    <tableColumn id="6" name="2024/25"/>
  </tableColumns>
  <tableStyleInfo name="none" showFirstColumn="0" showLastColumn="0" showRowStripes="1" showColumnStripes="0"/>
</table>
</file>

<file path=xl/tables/table25.xml><?xml version="1.0" encoding="utf-8"?>
<table xmlns="http://schemas.openxmlformats.org/spreadsheetml/2006/main" id="25" name="table11_new_victims_registered_with_pbni_2019.20_to_2024.25" displayName="table11_new_victims_registered_with_pbni_2019.20_to_2024.25" ref="A6:B12" totalsRowCount="0" totalsRowShown="0">
  <tableColumns count="2">
    <tableColumn id="1" name="Financial Year"/>
    <tableColumn id="2" name="New victims registered_x000a_[Note 10]"/>
  </tableColumns>
  <tableStyleInfo name="none" showFirstColumn="0" showLastColumn="0" showRowStripes="1" showColumnStripes="0"/>
</table>
</file>

<file path=xl/tables/table26.xml><?xml version="1.0" encoding="utf-8"?>
<table xmlns="http://schemas.openxmlformats.org/spreadsheetml/2006/main" id="26" name="table12a_total_victims_registered_with_pbni_31.03.2020_to_2024.25_numbers" displayName="table12a_total_victims_registered_with_pbni_31.03.2020_to_2024.25_numbers" ref="A6:D12" totalsRowCount="0" totalsRowShown="0">
  <tableColumns count="4">
    <tableColumn id="1" name="Point in time"/>
    <tableColumn id="2" name="Male victims registered_x000a_[Note 10]"/>
    <tableColumn id="3" name="Female victims registered_x000a_[Note 10]"/>
    <tableColumn id="4" name="Total victims registered_x000a_[Note 10]"/>
  </tableColumns>
  <tableStyleInfo name="none" showFirstColumn="0" showLastColumn="0" showRowStripes="1" showColumnStripes="0"/>
</table>
</file>

<file path=xl/tables/table27.xml><?xml version="1.0" encoding="utf-8"?>
<table xmlns="http://schemas.openxmlformats.org/spreadsheetml/2006/main" id="27" name="table12b_total_victims_registered_with_pbni_31.03.2020_to_2024.25_percentages" displayName="table12b_total_victims_registered_with_pbni_31.03.2020_to_2024.25_percentages" ref="A13:D19" totalsRowCount="0" totalsRowShown="0">
  <tableColumns count="4">
    <tableColumn id="1" name="Point in time"/>
    <tableColumn id="2" name="Male victims registered_x000a_[Note 10]"/>
    <tableColumn id="3" name="Female victims registered_x000a_[Note 10]"/>
    <tableColumn id="4" name="Total victims registered_x000a_[Note 10]"/>
  </tableColumns>
  <tableStyleInfo name="none" showFirstColumn="0" showLastColumn="0" showRowStripes="1" showColumnStripes="0"/>
</table>
</file>

<file path=xl/tables/table28.xml><?xml version="1.0" encoding="utf-8"?>
<table xmlns="http://schemas.openxmlformats.org/spreadsheetml/2006/main" id="28" name="contents_table" displayName="contents_table" ref="A3:B16" totalsRowCount="0" totalsRowShown="0">
  <tableColumns count="2">
    <tableColumn id="1" name="Worksheet name"/>
    <tableColumn id="2" name="Worksheet title"/>
  </tableColumns>
  <tableStyleInfo name="none" showFirstColumn="0" showLastColumn="0" showRowStripes="1" showColumnStripes="0"/>
</table>
</file>

<file path=xl/tables/table3.xml><?xml version="1.0" encoding="utf-8"?>
<table xmlns="http://schemas.openxmlformats.org/spreadsheetml/2006/main" id="3" name="notes_table" displayName="notes_table" ref="A4:B14" totalsRowCount="0" totalsRowShown="0">
  <tableColumns count="2">
    <tableColumn id="1" name="Footnote number"/>
    <tableColumn id="2" name="Footnote text"/>
  </tableColumns>
  <tableStyleInfo name="none" showFirstColumn="0" showLastColumn="0" showRowStripes="1" showColumnStripes="0"/>
</table>
</file>

<file path=xl/tables/table4.xml><?xml version="1.0" encoding="utf-8"?>
<table xmlns="http://schemas.openxmlformats.org/spreadsheetml/2006/main" id="4" name="table1_service_users_and_caseload_supervised_by_pbni_31.03.2020_to_31.03.2025" displayName="table1_service_users_and_caseload_supervised_by_pbni_31.03.2020_to_31.03.2025" ref="A6:C12" totalsRowCount="0" totalsRowShown="0">
  <tableColumns count="3">
    <tableColumn id="1" name="Point in time"/>
    <tableColumn id="2" name="Total PBNI caseload"/>
    <tableColumn id="3" name="Total service users"/>
  </tableColumns>
  <tableStyleInfo name="none" showFirstColumn="0" showLastColumn="0" showRowStripes="1" showColumnStripes="0"/>
</table>
</file>

<file path=xl/tables/table5.xml><?xml version="1.0" encoding="utf-8"?>
<table xmlns="http://schemas.openxmlformats.org/spreadsheetml/2006/main" id="5" name="table2a_pbni_caseload_by_type_of_order_licence_31.03.2020_to_31.03.2025_numbers" displayName="table2a_pbni_caseload_by_type_of_order_licence_31.03.2020_to_31.03.2025_numbers" ref="A6:G23" totalsRowCount="0" totalsRowShown="0">
  <tableColumns count="7">
    <tableColumn id="1" name="Type of Order/Licence"/>
    <tableColumn id="2" name="31 March 2020"/>
    <tableColumn id="3" name="31 March 2021"/>
    <tableColumn id="4" name="31 March 2022"/>
    <tableColumn id="5" name="31 March 2023"/>
    <tableColumn id="6" name="31 March 2024"/>
    <tableColumn id="7" name="31 March 2025"/>
  </tableColumns>
  <tableStyleInfo name="none" showFirstColumn="0" showLastColumn="0" showRowStripes="1" showColumnStripes="0"/>
</table>
</file>

<file path=xl/tables/table6.xml><?xml version="1.0" encoding="utf-8"?>
<table xmlns="http://schemas.openxmlformats.org/spreadsheetml/2006/main" id="6" name="table2b_pbni_caseload_by_type_of_order_licence_31.03.2020_to_31.03.2025_percentages" displayName="table2b_pbni_caseload_by_type_of_order_licence_31.03.2020_to_31.03.2025_percentages" ref="A24:G41" totalsRowCount="0" totalsRowShown="0">
  <tableColumns count="7">
    <tableColumn id="1" name="Type of Order/Licence"/>
    <tableColumn id="2" name="31 March 2020"/>
    <tableColumn id="3" name="31 March 2021"/>
    <tableColumn id="4" name="31 March 2022"/>
    <tableColumn id="5" name="31 March 2023"/>
    <tableColumn id="6" name="31 March 2024"/>
    <tableColumn id="7" name="31 March 2025"/>
  </tableColumns>
  <tableStyleInfo name="none" showFirstColumn="0" showLastColumn="0" showRowStripes="1" showColumnStripes="0"/>
</table>
</file>

<file path=xl/tables/table7.xml><?xml version="1.0" encoding="utf-8"?>
<table xmlns="http://schemas.openxmlformats.org/spreadsheetml/2006/main" id="7" name="table3a_service_users_supervised_by_pbni_by_gender_31.03.2020_to_31.03.2025_numbers" displayName="table3a_service_users_supervised_by_pbni_by_gender_31.03.2020_to_31.03.2025_numbers" ref="A6:D12" totalsRowCount="0" totalsRowShown="0">
  <tableColumns count="4">
    <tableColumn id="1" name="Point in time"/>
    <tableColumn id="2" name="Male"/>
    <tableColumn id="3" name="Female"/>
    <tableColumn id="4" name="Total service users"/>
  </tableColumns>
  <tableStyleInfo name="none" showFirstColumn="0" showLastColumn="0" showRowStripes="1" showColumnStripes="0"/>
</table>
</file>

<file path=xl/tables/table8.xml><?xml version="1.0" encoding="utf-8"?>
<table xmlns="http://schemas.openxmlformats.org/spreadsheetml/2006/main" id="8" name="table3b_service_users_supervised_by_pbni_by_gender_31.03.2020_to_31.03.2025_percentages" displayName="table3b_service_users_supervised_by_pbni_by_gender_31.03.2020_to_31.03.2025_percentages" ref="A13:D19" totalsRowCount="0" totalsRowShown="0">
  <tableColumns count="4">
    <tableColumn id="1" name="Point in time"/>
    <tableColumn id="2" name="Male"/>
    <tableColumn id="3" name="Female"/>
    <tableColumn id="4" name="Total service users"/>
  </tableColumns>
  <tableStyleInfo name="none" showFirstColumn="0" showLastColumn="0" showRowStripes="1" showColumnStripes="0"/>
</table>
</file>

<file path=xl/tables/table9.xml><?xml version="1.0" encoding="utf-8"?>
<table xmlns="http://schemas.openxmlformats.org/spreadsheetml/2006/main" id="9" name="table4a_service_users_supervised_by_pbni_by_age_31.03.2020_to_31.03.2025_numbers" displayName="table4a_service_users_supervised_by_pbni_by_age_31.03.2020_to_31.03.2025_numbers" ref="A6:H12" totalsRowCount="0" totalsRowShown="0">
  <tableColumns count="8">
    <tableColumn id="1" name="Point in time"/>
    <tableColumn id="2" name="Under 20"/>
    <tableColumn id="3" name="20 to 29"/>
    <tableColumn id="4" name="30 to 39"/>
    <tableColumn id="5" name="40 to 49"/>
    <tableColumn id="6" name="50 to 59"/>
    <tableColumn id="7" name="60 and over"/>
    <tableColumn id="8" name="Total service users"/>
  </tableColumns>
  <tableStyleInfo name="non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mailto:statsandresearch@probation-ni.gov.uk" TargetMode="External"/><Relationship Id="rId2h" Type="http://schemas.openxmlformats.org/officeDocument/2006/relationships/hyperlink" Target="https://www.pbni.org.uk/statistics-and-research"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7" Type="http://schemas.openxmlformats.org/officeDocument/2006/relationships/table" Target="../tables/table17.xml"/><Relationship Id="rId18" Type="http://schemas.openxmlformats.org/officeDocument/2006/relationships/table" Target="../tables/table18.x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19" Type="http://schemas.openxmlformats.org/officeDocument/2006/relationships/table" Target="../tables/table19.xml"/><Relationship Id="rId20" Type="http://schemas.openxmlformats.org/officeDocument/2006/relationships/table" Target="../tables/table20.xm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 Id="rId21" Type="http://schemas.openxmlformats.org/officeDocument/2006/relationships/table" Target="../tables/table21.xml"/><Relationship Id="rId22" Type="http://schemas.openxmlformats.org/officeDocument/2006/relationships/table" Target="../tables/table22.xm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 Id="rId23" Type="http://schemas.openxmlformats.org/officeDocument/2006/relationships/table" Target="../tables/table23.xml"/><Relationship Id="rId24" Type="http://schemas.openxmlformats.org/officeDocument/2006/relationships/table" Target="../tables/table24.xm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4.xml"/><Relationship Id="rId2" Type="http://schemas.openxmlformats.org/officeDocument/2006/relationships/printerSettings" Target="../printerSettings/printerSettings14.bin"/><Relationship Id="rIdvml" Type="http://schemas.openxmlformats.org/officeDocument/2006/relationships/vmlDrawing" Target="../drawings/vmlDrawing14.vml"/><Relationship Id="rId25" Type="http://schemas.openxmlformats.org/officeDocument/2006/relationships/table" Target="../tables/table25.xml"/></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5.xml"/><Relationship Id="rId2" Type="http://schemas.openxmlformats.org/officeDocument/2006/relationships/printerSettings" Target="../printerSettings/printerSettings15.bin"/><Relationship Id="rIdvml" Type="http://schemas.openxmlformats.org/officeDocument/2006/relationships/vmlDrawing" Target="../drawings/vmlDrawing15.vml"/><Relationship Id="rId26" Type="http://schemas.openxmlformats.org/officeDocument/2006/relationships/table" Target="../tables/table26.xml"/><Relationship Id="rId27" Type="http://schemas.openxmlformats.org/officeDocument/2006/relationships/table" Target="../tables/table27.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28" Type="http://schemas.openxmlformats.org/officeDocument/2006/relationships/table" Target="../tables/table28.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3" Type="http://schemas.openxmlformats.org/officeDocument/2006/relationships/table" Target="../tables/table3.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4" Type="http://schemas.openxmlformats.org/officeDocument/2006/relationships/table" Target="../tables/table4.x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5" Type="http://schemas.openxmlformats.org/officeDocument/2006/relationships/table" Target="../tables/table5.xml"/><Relationship Id="rId6" Type="http://schemas.openxmlformats.org/officeDocument/2006/relationships/table" Target="../tables/table6.x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8" Type="http://schemas.openxmlformats.org/officeDocument/2006/relationships/table" Target="../tables/table8.x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9" Type="http://schemas.openxmlformats.org/officeDocument/2006/relationships/table" Target="../tables/table9.xml"/><Relationship Id="rId10" Type="http://schemas.openxmlformats.org/officeDocument/2006/relationships/table" Target="../tables/table10.x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11" Type="http://schemas.openxmlformats.org/officeDocument/2006/relationships/table" Target="../tables/table11.xml"/><Relationship Id="rId12" Type="http://schemas.openxmlformats.org/officeDocument/2006/relationships/table" Target="../tables/table12.xml"/><Relationship Id="rId13" Type="http://schemas.openxmlformats.org/officeDocument/2006/relationships/table" Target="../tables/table13.xml"/><Relationship Id="rId14" Type="http://schemas.openxmlformats.org/officeDocument/2006/relationships/table" Target="../tables/table14.x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5" Type="http://schemas.openxmlformats.org/officeDocument/2006/relationships/table" Target="../tables/table15.xml"/><Relationship Id="rId16" Type="http://schemas.openxmlformats.org/officeDocument/2006/relationships/table" Target="../tables/table1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82.71" hidden="0" customWidth="1"/>
  </cols>
  <sheetData>
    <row r="1">
      <c r="A1" s="1" t="s">
        <v>0</v>
      </c>
      <c r="B1"/>
    </row>
    <row r="2">
      <c r="A2" s="2" t="s">
        <v>1</v>
      </c>
      <c r="B2"/>
    </row>
    <row r="3" ht="190" customHeight="1">
      <c r="A3" s="4" t="s">
        <v>2</v>
      </c>
      <c r="B3"/>
    </row>
    <row r="4">
      <c r="A4" s="3" t="s">
        <v>3</v>
      </c>
      <c r="B4" s="6" t="s">
        <v>4</v>
      </c>
    </row>
    <row r="5">
      <c r="A5" s="3" t="s">
        <v>5</v>
      </c>
      <c r="B5" t="s">
        <v>6</v>
      </c>
    </row>
    <row r="6">
      <c r="A6" s="3" t="s">
        <v>7</v>
      </c>
      <c r="B6" t="s">
        <v>8</v>
      </c>
    </row>
    <row r="7">
      <c r="A7" s="3" t="s">
        <v>9</v>
      </c>
      <c r="B7" t="s">
        <v>10</v>
      </c>
    </row>
    <row r="8">
      <c r="A8" s="3" t="s">
        <v>11</v>
      </c>
      <c r="B8" t="s">
        <v>12</v>
      </c>
    </row>
    <row r="9">
      <c r="A9" t="s">
        <v>13</v>
      </c>
      <c r="B9"/>
    </row>
    <row r="10">
      <c r="A10" s="3" t="s">
        <v>14</v>
      </c>
      <c r="B10"/>
    </row>
    <row r="11" ht="64" customHeight="1">
      <c r="A11" s="4" t="s">
        <v>15</v>
      </c>
      <c r="B11"/>
    </row>
    <row r="12">
      <c r="A12" s="3" t="s">
        <v>16</v>
      </c>
      <c r="B12" s="6" t="s">
        <v>17</v>
      </c>
    </row>
    <row r="13">
      <c r="A13" s="3" t="s">
        <v>18</v>
      </c>
      <c r="B13" t="s">
        <v>19</v>
      </c>
    </row>
  </sheetData>
  <mergeCells count="6">
    <mergeCell ref="A1:B1"/>
    <mergeCell ref="A2:B2"/>
    <mergeCell ref="A3:B3"/>
    <mergeCell ref="A9:B9"/>
    <mergeCell ref="A10:B10"/>
    <mergeCell ref="A11:B11"/>
  </mergeCells>
  <hyperlinks>
    <hyperlink ref="B12" r:id="rId1h"/>
    <hyperlink ref="B4"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54.71" hidden="0" customWidth="1"/>
    <col min="2" max="2" width="12.71" hidden="0" customWidth="1"/>
    <col min="3" max="3" width="12.71" hidden="0" customWidth="1"/>
    <col min="4" max="4" width="12.71" hidden="0" customWidth="1"/>
    <col min="5" max="5" width="12.71" hidden="0" customWidth="1"/>
    <col min="6" max="6" width="12.71" hidden="0" customWidth="1"/>
  </cols>
  <sheetData>
    <row r="1">
      <c r="A1" s="7" t="s">
        <v>97</v>
      </c>
    </row>
    <row r="2">
      <c r="A2" t="s">
        <v>46</v>
      </c>
    </row>
    <row r="3">
      <c r="A3" t="s">
        <v>58</v>
      </c>
    </row>
    <row r="4">
      <c r="A4" t="s">
        <v>98</v>
      </c>
    </row>
    <row r="5">
      <c r="A5" s="5" t="str">
        <f>=HYPERLINK("#'Table_of_contents'!A11", "Return to table of contents")</f>
      </c>
    </row>
    <row r="6">
      <c r="A6" s="3" t="s">
        <v>99</v>
      </c>
      <c r="B6" s="8" t="s">
        <v>100</v>
      </c>
      <c r="C6" s="8" t="s">
        <v>53</v>
      </c>
      <c r="D6" s="8" t="s">
        <v>54</v>
      </c>
      <c r="E6" s="8" t="s">
        <v>55</v>
      </c>
      <c r="F6" s="8" t="s">
        <v>56</v>
      </c>
    </row>
    <row r="7">
      <c r="A7" s="3" t="s">
        <v>101</v>
      </c>
      <c r="B7" s="9" t="n">
        <v>1050</v>
      </c>
      <c r="C7" s="9" t="n">
        <v>1112</v>
      </c>
      <c r="D7" s="9" t="n">
        <v>1138</v>
      </c>
      <c r="E7" s="9" t="n">
        <v>1229</v>
      </c>
      <c r="F7" s="9" t="n">
        <v>1177</v>
      </c>
    </row>
    <row r="8">
      <c r="A8" s="3" t="s">
        <v>102</v>
      </c>
      <c r="B8" s="9" t="n">
        <v>1539</v>
      </c>
      <c r="C8" s="9" t="n">
        <v>1680</v>
      </c>
      <c r="D8" s="9" t="n">
        <v>1763</v>
      </c>
      <c r="E8" s="9" t="n">
        <v>1848</v>
      </c>
      <c r="F8" s="9" t="n">
        <v>1784</v>
      </c>
    </row>
    <row r="9">
      <c r="A9" s="3" t="s">
        <v>103</v>
      </c>
      <c r="B9" s="9" t="n">
        <v>959</v>
      </c>
      <c r="C9" s="9" t="n">
        <v>947</v>
      </c>
      <c r="D9" s="9" t="n">
        <v>1000</v>
      </c>
      <c r="E9" s="9" t="n">
        <v>933</v>
      </c>
      <c r="F9" s="9" t="n">
        <v>934</v>
      </c>
    </row>
    <row r="10">
      <c r="A10" s="3" t="s">
        <v>104</v>
      </c>
      <c r="B10" s="9" t="n">
        <v>192</v>
      </c>
      <c r="C10" s="9" t="n">
        <v>208</v>
      </c>
      <c r="D10" s="9" t="n">
        <v>207</v>
      </c>
      <c r="E10" s="9" t="n">
        <v>248</v>
      </c>
      <c r="F10" s="9" t="n">
        <v>212</v>
      </c>
    </row>
    <row r="11">
      <c r="A11" s="3" t="s">
        <v>50</v>
      </c>
      <c r="B11" s="9" t="n">
        <v>3740</v>
      </c>
      <c r="C11" s="9" t="n">
        <v>3947</v>
      </c>
      <c r="D11" s="9" t="n">
        <v>4108</v>
      </c>
      <c r="E11" s="9" t="n">
        <v>4258</v>
      </c>
      <c r="F11" s="9" t="n">
        <v>4107</v>
      </c>
    </row>
    <row r="12">
      <c r="A12" s="3" t="s">
        <v>105</v>
      </c>
      <c r="B12" s="10" t="n">
        <v>0.948663101604278</v>
      </c>
      <c r="C12" s="10" t="n">
        <v>0.947301748163162</v>
      </c>
      <c r="D12" s="10" t="n">
        <v>0.949610516066212</v>
      </c>
      <c r="E12" s="10" t="n">
        <v>0.941756693283232</v>
      </c>
      <c r="F12" s="10" t="n">
        <v>0.948380813245678</v>
      </c>
    </row>
    <row r="13">
      <c r="A13" s="3" t="s">
        <v>99</v>
      </c>
      <c r="B13" s="8" t="s">
        <v>100</v>
      </c>
      <c r="C13" s="8" t="s">
        <v>53</v>
      </c>
      <c r="D13" s="8" t="s">
        <v>54</v>
      </c>
      <c r="E13" s="8" t="s">
        <v>55</v>
      </c>
      <c r="F13" s="8" t="s">
        <v>56</v>
      </c>
    </row>
    <row r="14">
      <c r="A14" s="3" t="s">
        <v>101</v>
      </c>
      <c r="B14" s="10" t="n">
        <v>0.280748663101604</v>
      </c>
      <c r="C14" s="10" t="n">
        <v>0.281732961743096</v>
      </c>
      <c r="D14" s="10" t="n">
        <v>0.277020447906524</v>
      </c>
      <c r="E14" s="10" t="n">
        <v>0.288633161108502</v>
      </c>
      <c r="F14" s="10" t="n">
        <v>0.286583881178476</v>
      </c>
    </row>
    <row r="15">
      <c r="A15" s="3" t="s">
        <v>102</v>
      </c>
      <c r="B15" s="10" t="n">
        <v>0.411497326203209</v>
      </c>
      <c r="C15" s="10" t="n">
        <v>0.425639726374462</v>
      </c>
      <c r="D15" s="10" t="n">
        <v>0.429162609542356</v>
      </c>
      <c r="E15" s="10" t="n">
        <v>0.43400657585721</v>
      </c>
      <c r="F15" s="10" t="n">
        <v>0.434380326272218</v>
      </c>
    </row>
    <row r="16">
      <c r="A16" s="3" t="s">
        <v>103</v>
      </c>
      <c r="B16" s="10" t="n">
        <v>0.256417112299465</v>
      </c>
      <c r="C16" s="10" t="n">
        <v>0.239929060045604</v>
      </c>
      <c r="D16" s="10" t="n">
        <v>0.243427458617332</v>
      </c>
      <c r="E16" s="10" t="n">
        <v>0.21911695631752</v>
      </c>
      <c r="F16" s="10" t="n">
        <v>0.227416605794984</v>
      </c>
    </row>
    <row r="17">
      <c r="A17" s="3" t="s">
        <v>104</v>
      </c>
      <c r="B17" s="10" t="n">
        <v>0.0513368983957219</v>
      </c>
      <c r="C17" s="10" t="n">
        <v>0.0526982518368381</v>
      </c>
      <c r="D17" s="10" t="n">
        <v>0.0503894839337877</v>
      </c>
      <c r="E17" s="10" t="n">
        <v>0.0582433067167684</v>
      </c>
      <c r="F17" s="10" t="n">
        <v>0.0516191867543219</v>
      </c>
    </row>
    <row r="18">
      <c r="A18" s="3" t="s">
        <v>50</v>
      </c>
      <c r="B18" s="10" t="n">
        <v>1</v>
      </c>
      <c r="C18" s="10" t="n">
        <v>1</v>
      </c>
      <c r="D18" s="10" t="n">
        <v>1</v>
      </c>
      <c r="E18" s="10" t="n">
        <v>1</v>
      </c>
      <c r="F18" s="10" t="n">
        <v>1</v>
      </c>
    </row>
  </sheetData>
  <pageMargins left="0.7" right="0.7" top="0.75" bottom="0.75" header="0.3" footer="0.3"/>
  <pageSetup paperSize="9" orientation="portrait" horizontalDpi="300" verticalDpi="300" r:id="rId2"/>
  <tableParts count="2">
    <tablePart r:id="rId17"/>
    <tablePart r:id="rId18"/>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6.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s>
  <sheetData>
    <row r="1">
      <c r="A1" s="7" t="s">
        <v>106</v>
      </c>
    </row>
    <row r="2">
      <c r="A2" t="s">
        <v>46</v>
      </c>
    </row>
    <row r="3">
      <c r="A3" t="s">
        <v>58</v>
      </c>
    </row>
    <row r="4">
      <c r="A4" t="s">
        <v>47</v>
      </c>
    </row>
    <row r="5">
      <c r="A5" s="5" t="str">
        <f>=HYPERLINK("#'Table_of_contents'!A12", "Return to table of contents")</f>
      </c>
    </row>
    <row r="6">
      <c r="A6" s="3" t="s">
        <v>107</v>
      </c>
      <c r="B6" s="8" t="s">
        <v>51</v>
      </c>
      <c r="C6" s="8" t="s">
        <v>52</v>
      </c>
      <c r="D6" s="8" t="s">
        <v>53</v>
      </c>
      <c r="E6" s="8" t="s">
        <v>54</v>
      </c>
      <c r="F6" s="8" t="s">
        <v>55</v>
      </c>
      <c r="G6" s="8" t="s">
        <v>56</v>
      </c>
    </row>
    <row r="7">
      <c r="A7" s="3" t="s">
        <v>108</v>
      </c>
      <c r="B7" s="9" t="n">
        <v>304</v>
      </c>
      <c r="C7" s="9" t="n">
        <v>295</v>
      </c>
      <c r="D7" s="9" t="n">
        <v>353</v>
      </c>
      <c r="E7" s="9" t="n">
        <v>452</v>
      </c>
      <c r="F7" s="9" t="n">
        <v>486</v>
      </c>
      <c r="G7" s="9" t="n">
        <v>447</v>
      </c>
    </row>
    <row r="8">
      <c r="A8" s="3" t="s">
        <v>109</v>
      </c>
      <c r="B8" s="9" t="n">
        <v>116</v>
      </c>
      <c r="C8" s="9" t="n">
        <v>120</v>
      </c>
      <c r="D8" s="9" t="n">
        <v>125</v>
      </c>
      <c r="E8" s="9" t="n">
        <v>131</v>
      </c>
      <c r="F8" s="9" t="n">
        <v>143</v>
      </c>
      <c r="G8" s="9" t="n">
        <v>182</v>
      </c>
    </row>
    <row r="9">
      <c r="A9" s="3" t="s">
        <v>110</v>
      </c>
      <c r="B9" s="9" t="n">
        <v>23</v>
      </c>
      <c r="C9" s="9" t="n">
        <v>18</v>
      </c>
      <c r="D9" s="9" t="n">
        <v>21</v>
      </c>
      <c r="E9" s="9" t="n">
        <v>24</v>
      </c>
      <c r="F9" s="9" t="n">
        <v>27</v>
      </c>
      <c r="G9" s="9" t="n">
        <v>32</v>
      </c>
    </row>
    <row r="10">
      <c r="A10" s="3" t="s">
        <v>111</v>
      </c>
      <c r="B10" s="9" t="n">
        <v>443</v>
      </c>
      <c r="C10" s="9" t="n">
        <v>433</v>
      </c>
      <c r="D10" s="9" t="n">
        <v>499</v>
      </c>
      <c r="E10" s="9" t="n">
        <v>607</v>
      </c>
      <c r="F10" s="9" t="n">
        <v>656</v>
      </c>
      <c r="G10" s="9" t="n">
        <v>661</v>
      </c>
    </row>
    <row r="11">
      <c r="A11" s="3" t="s">
        <v>50</v>
      </c>
      <c r="B11" s="9" t="n">
        <v>4216</v>
      </c>
      <c r="C11" s="9" t="n">
        <v>3740</v>
      </c>
      <c r="D11" s="9" t="n">
        <v>3947</v>
      </c>
      <c r="E11" s="9" t="n">
        <v>4108</v>
      </c>
      <c r="F11" s="9" t="n">
        <v>4258</v>
      </c>
      <c r="G11" s="9" t="n">
        <v>4107</v>
      </c>
    </row>
    <row r="12">
      <c r="A12" s="3" t="s">
        <v>112</v>
      </c>
      <c r="B12" s="10" t="n">
        <v>0.105075901328273</v>
      </c>
      <c r="C12" s="10" t="n">
        <v>0.115775401069519</v>
      </c>
      <c r="D12" s="10" t="n">
        <v>0.126425133012414</v>
      </c>
      <c r="E12" s="10" t="n">
        <v>0.147760467380721</v>
      </c>
      <c r="F12" s="10" t="n">
        <v>0.154062940347581</v>
      </c>
      <c r="G12" s="10" t="n">
        <v>0.160944728512296</v>
      </c>
    </row>
    <row r="13">
      <c r="A13" s="3" t="s">
        <v>107</v>
      </c>
      <c r="B13" s="8" t="s">
        <v>51</v>
      </c>
      <c r="C13" s="8" t="s">
        <v>52</v>
      </c>
      <c r="D13" s="8" t="s">
        <v>53</v>
      </c>
      <c r="E13" s="8" t="s">
        <v>54</v>
      </c>
      <c r="F13" s="8" t="s">
        <v>55</v>
      </c>
      <c r="G13" s="8" t="s">
        <v>56</v>
      </c>
    </row>
    <row r="14">
      <c r="A14" s="3" t="s">
        <v>108</v>
      </c>
      <c r="B14" s="10" t="n">
        <v>0.686230248306998</v>
      </c>
      <c r="C14" s="10" t="n">
        <v>0.681293302540416</v>
      </c>
      <c r="D14" s="10" t="n">
        <v>0.707414829659319</v>
      </c>
      <c r="E14" s="10" t="n">
        <v>0.744645799011532</v>
      </c>
      <c r="F14" s="10" t="n">
        <v>0.740853658536585</v>
      </c>
      <c r="G14" s="10" t="n">
        <v>0.67624810892587</v>
      </c>
    </row>
    <row r="15">
      <c r="A15" s="3" t="s">
        <v>109</v>
      </c>
      <c r="B15" s="10" t="n">
        <v>0.261851015801354</v>
      </c>
      <c r="C15" s="10" t="n">
        <v>0.277136258660508</v>
      </c>
      <c r="D15" s="10" t="n">
        <v>0.250501002004008</v>
      </c>
      <c r="E15" s="10" t="n">
        <v>0.215815485996705</v>
      </c>
      <c r="F15" s="10" t="n">
        <v>0.217987804878049</v>
      </c>
      <c r="G15" s="10" t="n">
        <v>0.275340393343419</v>
      </c>
    </row>
    <row r="16">
      <c r="A16" s="3" t="s">
        <v>110</v>
      </c>
      <c r="B16" s="10" t="n">
        <v>0.0519187358916479</v>
      </c>
      <c r="C16" s="10" t="n">
        <v>0.0415704387990762</v>
      </c>
      <c r="D16" s="10" t="n">
        <v>0.0420841683366733</v>
      </c>
      <c r="E16" s="10" t="n">
        <v>0.0395387149917628</v>
      </c>
      <c r="F16" s="10" t="n">
        <v>0.0411585365853659</v>
      </c>
      <c r="G16" s="10" t="n">
        <v>0.048411497730711</v>
      </c>
    </row>
    <row r="17">
      <c r="A17" s="3" t="s">
        <v>111</v>
      </c>
      <c r="B17" s="10" t="n">
        <v>1</v>
      </c>
      <c r="C17" s="10" t="n">
        <v>1</v>
      </c>
      <c r="D17" s="10" t="n">
        <v>1</v>
      </c>
      <c r="E17" s="10" t="n">
        <v>1</v>
      </c>
      <c r="F17" s="10" t="n">
        <v>1</v>
      </c>
      <c r="G17" s="10" t="n">
        <v>1</v>
      </c>
    </row>
  </sheetData>
  <pageMargins left="0.7" right="0.7" top="0.75" bottom="0.75" header="0.3" footer="0.3"/>
  <pageSetup paperSize="9" orientation="portrait" horizontalDpi="300" verticalDpi="300" r:id="rId2"/>
  <tableParts count="2">
    <tablePart r:id="rId19"/>
    <tablePart r:id="rId20"/>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3.71" hidden="0" customWidth="1"/>
    <col min="2" max="2" width="12.71" hidden="0" customWidth="1"/>
    <col min="3" max="3" width="12.71" hidden="0" customWidth="1"/>
    <col min="4" max="4" width="12.71" hidden="0" customWidth="1"/>
    <col min="5" max="5" width="12.71" hidden="0" customWidth="1"/>
    <col min="6" max="6" width="12.71" hidden="0" customWidth="1"/>
  </cols>
  <sheetData>
    <row r="1">
      <c r="A1" s="7" t="s">
        <v>113</v>
      </c>
    </row>
    <row r="2">
      <c r="A2" t="s">
        <v>46</v>
      </c>
    </row>
    <row r="3">
      <c r="A3" t="s">
        <v>58</v>
      </c>
    </row>
    <row r="4">
      <c r="A4" t="s">
        <v>114</v>
      </c>
    </row>
    <row r="5">
      <c r="A5" s="5" t="str">
        <f>=HYPERLINK("#'Table_of_contents'!A13", "Return to table of contents")</f>
      </c>
    </row>
    <row r="6">
      <c r="A6" s="3" t="s">
        <v>115</v>
      </c>
      <c r="B6" s="8" t="s">
        <v>116</v>
      </c>
      <c r="C6" s="8" t="s">
        <v>53</v>
      </c>
      <c r="D6" s="8" t="s">
        <v>54</v>
      </c>
      <c r="E6" s="8" t="s">
        <v>55</v>
      </c>
      <c r="F6" s="8" t="s">
        <v>56</v>
      </c>
    </row>
    <row r="7">
      <c r="A7" s="3" t="s">
        <v>117</v>
      </c>
      <c r="B7" s="9" t="n">
        <v>10</v>
      </c>
      <c r="C7" s="9" t="n">
        <v>6</v>
      </c>
      <c r="D7" s="9" t="n">
        <v>10</v>
      </c>
      <c r="E7" s="9" t="n">
        <v>14</v>
      </c>
      <c r="F7" s="9" t="n">
        <v>13</v>
      </c>
    </row>
    <row r="8">
      <c r="A8" s="3" t="s">
        <v>118</v>
      </c>
      <c r="B8" s="9" t="n">
        <v>103</v>
      </c>
      <c r="C8" s="9" t="n">
        <v>118</v>
      </c>
      <c r="D8" s="9" t="n">
        <v>131</v>
      </c>
      <c r="E8" s="9" t="n">
        <v>162</v>
      </c>
      <c r="F8" s="9" t="n">
        <v>148</v>
      </c>
    </row>
    <row r="9">
      <c r="A9" s="3" t="s">
        <v>119</v>
      </c>
      <c r="B9" s="9" t="n">
        <v>4</v>
      </c>
      <c r="C9" s="9" t="n">
        <v>5</v>
      </c>
      <c r="D9" s="9" t="n">
        <v>9</v>
      </c>
      <c r="E9" s="9" t="n">
        <v>9</v>
      </c>
      <c r="F9" s="9" t="n">
        <v>6</v>
      </c>
    </row>
    <row r="10">
      <c r="A10" s="3" t="s">
        <v>120</v>
      </c>
      <c r="B10" s="9" t="n">
        <v>0</v>
      </c>
      <c r="C10" s="9" t="n">
        <v>0</v>
      </c>
      <c r="D10" s="9" t="n">
        <v>0</v>
      </c>
      <c r="E10" s="9" t="n">
        <v>0</v>
      </c>
      <c r="F10" s="9" t="n">
        <v>0</v>
      </c>
    </row>
    <row r="11">
      <c r="A11" s="3" t="s">
        <v>121</v>
      </c>
      <c r="B11" s="9" t="n">
        <v>13</v>
      </c>
      <c r="C11" s="9" t="n">
        <v>12</v>
      </c>
      <c r="D11" s="9" t="n">
        <v>17</v>
      </c>
      <c r="E11" s="9" t="n">
        <v>8</v>
      </c>
      <c r="F11" s="9" t="n">
        <v>15</v>
      </c>
    </row>
    <row r="12">
      <c r="A12" s="3" t="s">
        <v>122</v>
      </c>
      <c r="B12" s="9" t="n">
        <v>130</v>
      </c>
      <c r="C12" s="9" t="n">
        <v>141</v>
      </c>
      <c r="D12" s="9" t="n">
        <v>167</v>
      </c>
      <c r="E12" s="9" t="n">
        <v>193</v>
      </c>
      <c r="F12" s="9" t="n">
        <v>182</v>
      </c>
    </row>
    <row r="13">
      <c r="A13" s="3" t="s">
        <v>50</v>
      </c>
      <c r="B13" s="9" t="n">
        <v>3740</v>
      </c>
      <c r="C13" s="9" t="n">
        <v>3947</v>
      </c>
      <c r="D13" s="9" t="n">
        <v>4108</v>
      </c>
      <c r="E13" s="9" t="n">
        <v>4258</v>
      </c>
      <c r="F13" s="9" t="n">
        <v>4107</v>
      </c>
    </row>
    <row r="14">
      <c r="A14" s="3" t="s">
        <v>123</v>
      </c>
      <c r="B14" s="10" t="n">
        <v>0.0347593582887701</v>
      </c>
      <c r="C14" s="10" t="n">
        <v>0.0357233341778566</v>
      </c>
      <c r="D14" s="10" t="n">
        <v>0.0406523855890945</v>
      </c>
      <c r="E14" s="10" t="n">
        <v>0.0453264443400658</v>
      </c>
      <c r="F14" s="10" t="n">
        <v>0.0443145848551254</v>
      </c>
    </row>
    <row r="15">
      <c r="A15" s="3" t="s">
        <v>115</v>
      </c>
      <c r="B15" s="8" t="s">
        <v>116</v>
      </c>
      <c r="C15" s="8" t="s">
        <v>53</v>
      </c>
      <c r="D15" s="8" t="s">
        <v>54</v>
      </c>
      <c r="E15" s="8" t="s">
        <v>55</v>
      </c>
      <c r="F15" s="8" t="s">
        <v>56</v>
      </c>
    </row>
    <row r="16">
      <c r="A16" s="3" t="s">
        <v>117</v>
      </c>
      <c r="B16" s="10" t="n">
        <v>0.0769230769230769</v>
      </c>
      <c r="C16" s="10" t="n">
        <v>0.0425531914893617</v>
      </c>
      <c r="D16" s="10" t="n">
        <v>0.0598802395209581</v>
      </c>
      <c r="E16" s="10" t="n">
        <v>0.072538860103627</v>
      </c>
      <c r="F16" s="10" t="n">
        <v>0.0714285714285714</v>
      </c>
    </row>
    <row r="17">
      <c r="A17" s="3" t="s">
        <v>118</v>
      </c>
      <c r="B17" s="10" t="n">
        <v>0.792307692307692</v>
      </c>
      <c r="C17" s="10" t="n">
        <v>0.836879432624113</v>
      </c>
      <c r="D17" s="10" t="n">
        <v>0.784431137724551</v>
      </c>
      <c r="E17" s="10" t="n">
        <v>0.839378238341969</v>
      </c>
      <c r="F17" s="10" t="n">
        <v>0.813186813186813</v>
      </c>
    </row>
    <row r="18">
      <c r="A18" s="3" t="s">
        <v>119</v>
      </c>
      <c r="B18" s="10" t="n">
        <v>0.0307692307692308</v>
      </c>
      <c r="C18" s="10" t="n">
        <v>0.0354609929078014</v>
      </c>
      <c r="D18" s="10" t="n">
        <v>0.0538922155688623</v>
      </c>
      <c r="E18" s="10" t="n">
        <v>0.0466321243523316</v>
      </c>
      <c r="F18" s="10" t="n">
        <v>0.032967032967033</v>
      </c>
    </row>
    <row r="19">
      <c r="A19" s="3" t="s">
        <v>120</v>
      </c>
      <c r="B19" s="10" t="n">
        <v>0</v>
      </c>
      <c r="C19" s="10" t="n">
        <v>0</v>
      </c>
      <c r="D19" s="10" t="n">
        <v>0</v>
      </c>
      <c r="E19" s="10" t="n">
        <v>0</v>
      </c>
      <c r="F19" s="10" t="n">
        <v>0</v>
      </c>
    </row>
    <row r="20">
      <c r="A20" s="3" t="s">
        <v>121</v>
      </c>
      <c r="B20" s="10" t="n">
        <v>0.1</v>
      </c>
      <c r="C20" s="10" t="n">
        <v>0.0851063829787234</v>
      </c>
      <c r="D20" s="10" t="n">
        <v>0.101796407185629</v>
      </c>
      <c r="E20" s="10" t="n">
        <v>0.0414507772020725</v>
      </c>
      <c r="F20" s="10" t="n">
        <v>0.0824175824175824</v>
      </c>
    </row>
    <row r="21">
      <c r="A21" s="3" t="s">
        <v>122</v>
      </c>
      <c r="B21" s="10" t="n">
        <v>1</v>
      </c>
      <c r="C21" s="10" t="n">
        <v>1</v>
      </c>
      <c r="D21" s="10" t="n">
        <v>1</v>
      </c>
      <c r="E21" s="10" t="n">
        <v>1</v>
      </c>
      <c r="F21" s="10" t="n">
        <v>1</v>
      </c>
    </row>
  </sheetData>
  <pageMargins left="0.7" right="0.7" top="0.75" bottom="0.75" header="0.3" footer="0.3"/>
  <pageSetup paperSize="9" orientation="portrait" horizontalDpi="300" verticalDpi="300" r:id="rId2"/>
  <tableParts count="2">
    <tablePart r:id="rId21"/>
    <tablePart r:id="rId22"/>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50.71" hidden="0" customWidth="1"/>
    <col min="2" max="2" width="10.71" hidden="0" customWidth="1"/>
    <col min="3" max="3" width="10.71" hidden="0" customWidth="1"/>
    <col min="4" max="4" width="10.71" hidden="0" customWidth="1"/>
    <col min="5" max="5" width="10.71" hidden="0" customWidth="1"/>
    <col min="6" max="6" width="10.71" hidden="0" customWidth="1"/>
  </cols>
  <sheetData>
    <row r="1">
      <c r="A1" s="7" t="s">
        <v>124</v>
      </c>
    </row>
    <row r="2">
      <c r="A2" t="s">
        <v>46</v>
      </c>
    </row>
    <row r="3">
      <c r="A3" t="s">
        <v>58</v>
      </c>
    </row>
    <row r="4">
      <c r="A4" t="s">
        <v>125</v>
      </c>
    </row>
    <row r="5">
      <c r="A5" s="5" t="str">
        <f>=HYPERLINK("#'Table_of_contents'!A14", "Return to table of contents")</f>
      </c>
    </row>
    <row r="6">
      <c r="A6" s="3" t="s">
        <v>126</v>
      </c>
      <c r="B6" s="8" t="s">
        <v>127</v>
      </c>
      <c r="C6" s="8" t="s">
        <v>128</v>
      </c>
      <c r="D6" s="8" t="s">
        <v>129</v>
      </c>
      <c r="E6" s="8" t="s">
        <v>130</v>
      </c>
      <c r="F6" s="8" t="s">
        <v>131</v>
      </c>
    </row>
    <row r="7">
      <c r="A7" s="3" t="s">
        <v>132</v>
      </c>
      <c r="B7" s="9" t="n">
        <v>260</v>
      </c>
      <c r="C7" s="9" t="n">
        <v>791</v>
      </c>
      <c r="D7" s="9" t="n">
        <v>819</v>
      </c>
      <c r="E7" s="9" t="n">
        <v>706</v>
      </c>
      <c r="F7" s="9" t="n">
        <v>672</v>
      </c>
    </row>
    <row r="8">
      <c r="A8" s="3" t="s">
        <v>133</v>
      </c>
      <c r="B8" s="9" t="n">
        <v>275</v>
      </c>
      <c r="C8" s="9" t="n">
        <v>722</v>
      </c>
      <c r="D8" s="9" t="n">
        <v>807</v>
      </c>
      <c r="E8" s="9" t="n">
        <v>656</v>
      </c>
      <c r="F8" s="9" t="n">
        <v>534</v>
      </c>
    </row>
    <row r="9">
      <c r="A9" s="3" t="s">
        <v>134</v>
      </c>
      <c r="B9" s="9" t="n">
        <v>399</v>
      </c>
      <c r="C9" s="9" t="n">
        <v>1523</v>
      </c>
      <c r="D9" s="9" t="n">
        <v>1266</v>
      </c>
      <c r="E9" s="9" t="n">
        <v>1154</v>
      </c>
      <c r="F9" s="9" t="n">
        <v>1166</v>
      </c>
    </row>
    <row r="10">
      <c r="A10" s="3" t="s">
        <v>135</v>
      </c>
      <c r="B10" s="9" t="n">
        <v>1607</v>
      </c>
      <c r="C10" s="9" t="n">
        <v>3706</v>
      </c>
      <c r="D10" s="9" t="n">
        <v>3615</v>
      </c>
      <c r="E10" s="9" t="n">
        <v>3040</v>
      </c>
      <c r="F10" s="9" t="n">
        <v>2803</v>
      </c>
    </row>
    <row r="11">
      <c r="A11" s="3" t="s">
        <v>136</v>
      </c>
      <c r="B11" s="9" t="s">
        <v>137</v>
      </c>
      <c r="C11" s="9" t="s">
        <v>137</v>
      </c>
      <c r="D11" s="9" t="n">
        <v>88</v>
      </c>
      <c r="E11" s="9" t="n">
        <v>438</v>
      </c>
      <c r="F11" s="9" t="n">
        <v>487</v>
      </c>
    </row>
    <row r="12">
      <c r="A12" s="3" t="s">
        <v>138</v>
      </c>
      <c r="B12" s="9" t="n">
        <v>172</v>
      </c>
      <c r="C12" s="9" t="n">
        <v>344</v>
      </c>
      <c r="D12" s="9" t="n">
        <v>373</v>
      </c>
      <c r="E12" s="9" t="n">
        <v>328</v>
      </c>
      <c r="F12" s="9" t="n">
        <v>441</v>
      </c>
    </row>
    <row r="13">
      <c r="A13" s="3" t="s">
        <v>139</v>
      </c>
      <c r="B13" s="9" t="n">
        <v>719</v>
      </c>
      <c r="C13" s="9" t="n">
        <v>2167</v>
      </c>
      <c r="D13" s="9" t="n">
        <v>2338</v>
      </c>
      <c r="E13" s="9" t="n">
        <v>1732</v>
      </c>
      <c r="F13" s="9" t="n">
        <v>1735</v>
      </c>
    </row>
    <row r="14">
      <c r="A14" s="3" t="s">
        <v>140</v>
      </c>
      <c r="B14" s="9" t="n">
        <v>1516</v>
      </c>
      <c r="C14" s="9" t="n">
        <v>10</v>
      </c>
      <c r="D14" s="9" t="n">
        <v>133</v>
      </c>
      <c r="E14" s="9" t="n">
        <v>99</v>
      </c>
      <c r="F14" s="9" t="n">
        <v>100</v>
      </c>
    </row>
    <row r="15">
      <c r="A15" s="3" t="s">
        <v>141</v>
      </c>
      <c r="B15" s="9" t="n">
        <v>4948</v>
      </c>
      <c r="C15" s="9" t="n">
        <v>9263</v>
      </c>
      <c r="D15" s="9" t="n">
        <v>9439</v>
      </c>
      <c r="E15" s="9" t="n">
        <v>8153</v>
      </c>
      <c r="F15" s="9" t="n">
        <v>7938</v>
      </c>
    </row>
    <row r="16">
      <c r="A16" s="3" t="s">
        <v>142</v>
      </c>
      <c r="B16" s="9" t="n">
        <v>4229</v>
      </c>
      <c r="C16" s="9" t="n">
        <v>7096</v>
      </c>
      <c r="D16" s="9" t="n">
        <v>7101</v>
      </c>
      <c r="E16" s="9" t="n">
        <v>6421</v>
      </c>
      <c r="F16" s="9" t="n">
        <v>6203</v>
      </c>
    </row>
    <row r="17">
      <c r="A17" s="3" t="s">
        <v>126</v>
      </c>
      <c r="B17" s="8" t="s">
        <v>127</v>
      </c>
      <c r="C17" s="8" t="s">
        <v>128</v>
      </c>
      <c r="D17" s="8" t="s">
        <v>129</v>
      </c>
      <c r="E17" s="8" t="s">
        <v>130</v>
      </c>
      <c r="F17" s="8" t="s">
        <v>131</v>
      </c>
    </row>
    <row r="18">
      <c r="A18" s="3" t="s">
        <v>132</v>
      </c>
      <c r="B18" s="10" t="n">
        <v>0.0614802553795223</v>
      </c>
      <c r="C18" s="10" t="n">
        <v>0.111471251409245</v>
      </c>
      <c r="D18" s="10" t="n">
        <v>0.115335868187579</v>
      </c>
      <c r="E18" s="10" t="n">
        <v>0.109951720915745</v>
      </c>
      <c r="F18" s="10" t="n">
        <v>0.108334676769305</v>
      </c>
    </row>
    <row r="19">
      <c r="A19" s="3" t="s">
        <v>133</v>
      </c>
      <c r="B19" s="10" t="n">
        <v>0.0650271931898794</v>
      </c>
      <c r="C19" s="10" t="n">
        <v>0.101747463359639</v>
      </c>
      <c r="D19" s="10" t="n">
        <v>0.113645965356992</v>
      </c>
      <c r="E19" s="10" t="n">
        <v>0.102164771842392</v>
      </c>
      <c r="F19" s="10" t="n">
        <v>0.0860873770756086</v>
      </c>
    </row>
    <row r="20">
      <c r="A20" s="3" t="s">
        <v>134</v>
      </c>
      <c r="B20" s="10" t="n">
        <v>0.0943485457554978</v>
      </c>
      <c r="C20" s="10" t="n">
        <v>0.214627959413754</v>
      </c>
      <c r="D20" s="10" t="n">
        <v>0.178284748626954</v>
      </c>
      <c r="E20" s="10" t="n">
        <v>0.179722784612989</v>
      </c>
      <c r="F20" s="10" t="n">
        <v>0.187973561180074</v>
      </c>
    </row>
    <row r="21">
      <c r="A21" s="3" t="s">
        <v>135</v>
      </c>
      <c r="B21" s="10" t="n">
        <v>0.379995270749586</v>
      </c>
      <c r="C21" s="10" t="n">
        <v>0.522266065388951</v>
      </c>
      <c r="D21" s="10" t="n">
        <v>0.509083227714406</v>
      </c>
      <c r="E21" s="10" t="n">
        <v>0.473446503659866</v>
      </c>
      <c r="F21" s="10" t="n">
        <v>0.451878123488635</v>
      </c>
    </row>
    <row r="22">
      <c r="A22" s="3" t="s">
        <v>136</v>
      </c>
      <c r="B22" s="10" t="s">
        <v>137</v>
      </c>
      <c r="C22" s="10" t="s">
        <v>137</v>
      </c>
      <c r="D22" s="10" t="n">
        <v>0.0123926207576398</v>
      </c>
      <c r="E22" s="10" t="n">
        <v>0.0682136738825728</v>
      </c>
      <c r="F22" s="10" t="n">
        <v>0.0785103981944221</v>
      </c>
    </row>
    <row r="23">
      <c r="A23" s="3" t="s">
        <v>138</v>
      </c>
      <c r="B23" s="10" t="n">
        <v>0.0406715535587609</v>
      </c>
      <c r="C23" s="10" t="n">
        <v>0.04847801578354</v>
      </c>
      <c r="D23" s="10" t="n">
        <v>0.0525278129840867</v>
      </c>
      <c r="E23" s="10" t="n">
        <v>0.0510823859211961</v>
      </c>
      <c r="F23" s="10" t="n">
        <v>0.0710946316298565</v>
      </c>
    </row>
    <row r="24">
      <c r="A24" s="3" t="s">
        <v>140</v>
      </c>
      <c r="B24" s="10" t="n">
        <v>0.358477181366753</v>
      </c>
      <c r="C24" s="10" t="n">
        <v>0.00140924464487035</v>
      </c>
      <c r="D24" s="10" t="n">
        <v>0.0187297563723419</v>
      </c>
      <c r="E24" s="10" t="n">
        <v>0.0154181591652391</v>
      </c>
      <c r="F24" s="10" t="n">
        <v>0.016121231662099</v>
      </c>
    </row>
    <row r="25">
      <c r="A25" s="3" t="s">
        <v>142</v>
      </c>
      <c r="B25" s="10" t="n">
        <v>1</v>
      </c>
      <c r="C25" s="10" t="n">
        <v>1</v>
      </c>
      <c r="D25" s="10" t="n">
        <v>1</v>
      </c>
      <c r="E25" s="10" t="n">
        <v>1</v>
      </c>
      <c r="F25" s="10" t="n">
        <v>1</v>
      </c>
    </row>
  </sheetData>
  <pageMargins left="0.7" right="0.7" top="0.75" bottom="0.75" header="0.3" footer="0.3"/>
  <pageSetup paperSize="9" orientation="portrait" horizontalDpi="300" verticalDpi="300" r:id="rId2"/>
  <tableParts count="2">
    <tablePart r:id="rId23"/>
    <tablePart r:id="rId24"/>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16.71" hidden="0" customWidth="1"/>
  </cols>
  <sheetData>
    <row r="1">
      <c r="A1" s="7" t="s">
        <v>143</v>
      </c>
    </row>
    <row r="2">
      <c r="A2" t="s">
        <v>46</v>
      </c>
    </row>
    <row r="3">
      <c r="A3" t="s">
        <v>21</v>
      </c>
    </row>
    <row r="4">
      <c r="A4" t="s">
        <v>47</v>
      </c>
    </row>
    <row r="5">
      <c r="A5" s="5" t="str">
        <f>=HYPERLINK("#'Table_of_contents'!A15", "Return to table of contents")</f>
      </c>
    </row>
    <row r="6">
      <c r="A6" s="3" t="s">
        <v>144</v>
      </c>
      <c r="B6" s="8" t="s">
        <v>145</v>
      </c>
    </row>
    <row r="7">
      <c r="A7" s="3" t="s">
        <v>146</v>
      </c>
      <c r="B7" s="9" t="n">
        <v>186</v>
      </c>
    </row>
    <row r="8">
      <c r="A8" s="3" t="s">
        <v>147</v>
      </c>
      <c r="B8" s="9" t="n">
        <v>259</v>
      </c>
    </row>
    <row r="9">
      <c r="A9" s="3" t="s">
        <v>128</v>
      </c>
      <c r="B9" s="9" t="n">
        <v>280</v>
      </c>
    </row>
    <row r="10">
      <c r="A10" s="3" t="s">
        <v>129</v>
      </c>
      <c r="B10" s="9" t="n">
        <v>313</v>
      </c>
    </row>
    <row r="11">
      <c r="A11" s="3" t="s">
        <v>130</v>
      </c>
      <c r="B11" s="9" t="n">
        <v>323</v>
      </c>
    </row>
    <row r="12">
      <c r="A12" s="3" t="s">
        <v>131</v>
      </c>
      <c r="B12" s="9" t="n">
        <v>387</v>
      </c>
    </row>
  </sheetData>
  <pageMargins left="0.7" right="0.7" top="0.75" bottom="0.75" header="0.3" footer="0.3"/>
  <pageSetup paperSize="9" orientation="portrait" horizontalDpi="300" verticalDpi="300" r:id="rId2"/>
  <tableParts count="1">
    <tablePart r:id="rId25"/>
  </tablePart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20.71" hidden="0" customWidth="1"/>
    <col min="3" max="3" width="20.71" hidden="0" customWidth="1"/>
    <col min="4" max="4" width="20.71" hidden="0" customWidth="1"/>
  </cols>
  <sheetData>
    <row r="1">
      <c r="A1" s="7" t="s">
        <v>148</v>
      </c>
    </row>
    <row r="2">
      <c r="A2" t="s">
        <v>46</v>
      </c>
    </row>
    <row r="3">
      <c r="A3" t="s">
        <v>58</v>
      </c>
    </row>
    <row r="4">
      <c r="A4" t="s">
        <v>47</v>
      </c>
    </row>
    <row r="5">
      <c r="A5" s="5" t="str">
        <f>=HYPERLINK("#'Table_of_contents'!A16", "Return to table of contents")</f>
      </c>
    </row>
    <row r="6">
      <c r="A6" s="3" t="s">
        <v>48</v>
      </c>
      <c r="B6" s="8" t="s">
        <v>149</v>
      </c>
      <c r="C6" s="8" t="s">
        <v>150</v>
      </c>
      <c r="D6" s="8" t="s">
        <v>151</v>
      </c>
    </row>
    <row r="7">
      <c r="A7" s="3" t="s">
        <v>51</v>
      </c>
      <c r="B7" s="9" t="n">
        <v>129</v>
      </c>
      <c r="C7" s="9" t="n">
        <v>269</v>
      </c>
      <c r="D7" s="9" t="n">
        <v>398</v>
      </c>
    </row>
    <row r="8">
      <c r="A8" s="3" t="s">
        <v>52</v>
      </c>
      <c r="B8" s="9" t="n">
        <v>130</v>
      </c>
      <c r="C8" s="9" t="n">
        <v>238</v>
      </c>
      <c r="D8" s="9" t="n">
        <v>368</v>
      </c>
    </row>
    <row r="9">
      <c r="A9" s="3" t="s">
        <v>53</v>
      </c>
      <c r="B9" s="9" t="n">
        <v>153</v>
      </c>
      <c r="C9" s="9" t="n">
        <v>343</v>
      </c>
      <c r="D9" s="9" t="n">
        <v>496</v>
      </c>
    </row>
    <row r="10">
      <c r="A10" s="3" t="s">
        <v>54</v>
      </c>
      <c r="B10" s="9" t="n">
        <v>127</v>
      </c>
      <c r="C10" s="9" t="n">
        <v>344</v>
      </c>
      <c r="D10" s="9" t="n">
        <v>471</v>
      </c>
    </row>
    <row r="11">
      <c r="A11" s="3" t="s">
        <v>55</v>
      </c>
      <c r="B11" s="9" t="n">
        <v>144</v>
      </c>
      <c r="C11" s="9" t="n">
        <v>339</v>
      </c>
      <c r="D11" s="9" t="n">
        <v>483</v>
      </c>
    </row>
    <row r="12">
      <c r="A12" s="3" t="s">
        <v>56</v>
      </c>
      <c r="B12" s="9" t="n">
        <v>160</v>
      </c>
      <c r="C12" s="9" t="n">
        <v>406</v>
      </c>
      <c r="D12" s="9" t="n">
        <v>566</v>
      </c>
    </row>
    <row r="13">
      <c r="A13" s="3" t="s">
        <v>48</v>
      </c>
      <c r="B13" s="8" t="s">
        <v>149</v>
      </c>
      <c r="C13" s="8" t="s">
        <v>150</v>
      </c>
      <c r="D13" s="8" t="s">
        <v>151</v>
      </c>
    </row>
    <row r="14">
      <c r="A14" s="3" t="s">
        <v>51</v>
      </c>
      <c r="B14" s="10" t="n">
        <v>0.324120603015075</v>
      </c>
      <c r="C14" s="10" t="n">
        <v>0.675879396984925</v>
      </c>
      <c r="D14" s="10" t="n">
        <v>1</v>
      </c>
    </row>
    <row r="15">
      <c r="A15" s="3" t="s">
        <v>52</v>
      </c>
      <c r="B15" s="10" t="n">
        <v>0.353260869565217</v>
      </c>
      <c r="C15" s="10" t="n">
        <v>0.646739130434783</v>
      </c>
      <c r="D15" s="10" t="n">
        <v>1</v>
      </c>
    </row>
    <row r="16">
      <c r="A16" s="3" t="s">
        <v>53</v>
      </c>
      <c r="B16" s="10" t="n">
        <v>0.308467741935484</v>
      </c>
      <c r="C16" s="10" t="n">
        <v>0.691532258064516</v>
      </c>
      <c r="D16" s="10" t="n">
        <v>1</v>
      </c>
    </row>
    <row r="17">
      <c r="A17" s="3" t="s">
        <v>54</v>
      </c>
      <c r="B17" s="10" t="n">
        <v>0.26963906581741</v>
      </c>
      <c r="C17" s="10" t="n">
        <v>0.73036093418259</v>
      </c>
      <c r="D17" s="10" t="n">
        <v>1</v>
      </c>
    </row>
    <row r="18">
      <c r="A18" s="3" t="s">
        <v>55</v>
      </c>
      <c r="B18" s="10" t="n">
        <v>0.298136645962733</v>
      </c>
      <c r="C18" s="10" t="n">
        <v>0.701863354037267</v>
      </c>
      <c r="D18" s="10" t="n">
        <v>1</v>
      </c>
    </row>
    <row r="19">
      <c r="A19" s="3" t="s">
        <v>56</v>
      </c>
      <c r="B19" s="10" t="n">
        <v>0.282685512367491</v>
      </c>
      <c r="C19" s="10" t="n">
        <v>0.717314487632509</v>
      </c>
      <c r="D19" s="10" t="n">
        <v>1</v>
      </c>
    </row>
  </sheetData>
  <pageMargins left="0.7" right="0.7" top="0.75" bottom="0.75" header="0.3" footer="0.3"/>
  <pageSetup paperSize="9" orientation="portrait" horizontalDpi="300" verticalDpi="300" r:id="rId2"/>
  <tableParts count="2">
    <tablePart r:id="rId26"/>
    <tablePart r:id="rId27"/>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0.71" hidden="0" customWidth="1"/>
    <col min="2" max="2" width="110.71" hidden="0" customWidth="1"/>
  </cols>
  <sheetData>
    <row r="1">
      <c r="A1" s="7" t="s">
        <v>20</v>
      </c>
    </row>
    <row r="2">
      <c r="A2" t="s">
        <v>21</v>
      </c>
    </row>
    <row r="3">
      <c r="A3" s="3" t="s">
        <v>152</v>
      </c>
      <c r="B3" s="3" t="s">
        <v>153</v>
      </c>
    </row>
    <row r="4">
      <c r="A4" s="11" t="str">
        <f>=HYPERLINK("#'Notes'!A1", "Notes")</f>
      </c>
      <c r="B4" t="s">
        <v>22</v>
      </c>
    </row>
    <row r="5">
      <c r="A5" s="11" t="str">
        <f>=HYPERLINK("#'1'!A1", "1")</f>
      </c>
      <c r="B5" t="s">
        <v>45</v>
      </c>
    </row>
    <row r="6">
      <c r="A6" s="11" t="str">
        <f>=HYPERLINK("#'2'!A1", "2")</f>
      </c>
      <c r="B6" t="s">
        <v>57</v>
      </c>
    </row>
    <row r="7">
      <c r="A7" s="11" t="str">
        <f>=HYPERLINK("#'3'!A1", "3")</f>
      </c>
      <c r="B7" t="s">
        <v>77</v>
      </c>
    </row>
    <row r="8">
      <c r="A8" s="11" t="str">
        <f>=HYPERLINK("#'4'!A1", "4")</f>
      </c>
      <c r="B8" t="s">
        <v>80</v>
      </c>
    </row>
    <row r="9">
      <c r="A9" s="11" t="str">
        <f>=HYPERLINK("#'5'!A1", "5")</f>
      </c>
      <c r="B9" t="s">
        <v>87</v>
      </c>
    </row>
    <row r="10">
      <c r="A10" s="11" t="str">
        <f>=HYPERLINK("#'6'!A1", "6")</f>
      </c>
      <c r="B10" t="s">
        <v>91</v>
      </c>
    </row>
    <row r="11">
      <c r="A11" s="11" t="str">
        <f>=HYPERLINK("#'7'!A1", "7")</f>
      </c>
      <c r="B11" t="s">
        <v>97</v>
      </c>
    </row>
    <row r="12">
      <c r="A12" s="11" t="str">
        <f>=HYPERLINK("#'8'!A1", "8")</f>
      </c>
      <c r="B12" t="s">
        <v>106</v>
      </c>
    </row>
    <row r="13">
      <c r="A13" s="11" t="str">
        <f>=HYPERLINK("#'9'!A1", "9")</f>
      </c>
      <c r="B13" t="s">
        <v>113</v>
      </c>
    </row>
    <row r="14">
      <c r="A14" s="11" t="str">
        <f>=HYPERLINK("#'10'!A1", "10")</f>
      </c>
      <c r="B14" t="s">
        <v>124</v>
      </c>
    </row>
    <row r="15">
      <c r="A15" s="11" t="str">
        <f>=HYPERLINK("#'11'!A1", "11")</f>
      </c>
      <c r="B15" t="s">
        <v>143</v>
      </c>
    </row>
    <row r="16">
      <c r="A16" s="11" t="str">
        <f>=HYPERLINK("#'12'!A1", "12")</f>
      </c>
      <c r="B16" t="s">
        <v>148</v>
      </c>
    </row>
  </sheetData>
  <pageMargins left="0.7" right="0.7" top="0.75" bottom="0.75" header="0.3" footer="0.3"/>
  <pageSetup paperSize="9" orientation="portrait" horizontalDpi="300" verticalDpi="300" r:id="rId2"/>
  <tableParts count="1">
    <tablePart r:id="rId28"/>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20.71" hidden="0" customWidth="1"/>
  </cols>
  <sheetData>
    <row r="1">
      <c r="A1" s="7" t="s">
        <v>22</v>
      </c>
    </row>
    <row r="2">
      <c r="A2" t="s">
        <v>21</v>
      </c>
    </row>
    <row r="3">
      <c r="A3" s="5" t="str">
        <f>=HYPERLINK("#'Table_of_contents'!A4", "Return to table of contents")</f>
      </c>
    </row>
    <row r="4">
      <c r="A4" s="3" t="s">
        <v>23</v>
      </c>
      <c r="B4" s="3" t="s">
        <v>24</v>
      </c>
    </row>
    <row r="5">
      <c r="A5" t="s">
        <v>25</v>
      </c>
      <c r="B5" s="4" t="s">
        <v>26</v>
      </c>
    </row>
    <row r="6">
      <c r="A6" t="s">
        <v>27</v>
      </c>
      <c r="B6" s="4" t="s">
        <v>28</v>
      </c>
    </row>
    <row r="7">
      <c r="A7" t="s">
        <v>29</v>
      </c>
      <c r="B7" s="4" t="s">
        <v>30</v>
      </c>
    </row>
    <row r="8">
      <c r="A8" t="s">
        <v>31</v>
      </c>
      <c r="B8" s="4" t="s">
        <v>32</v>
      </c>
    </row>
    <row r="9">
      <c r="A9" t="s">
        <v>33</v>
      </c>
      <c r="B9" s="4" t="s">
        <v>34</v>
      </c>
    </row>
    <row r="10">
      <c r="A10" t="s">
        <v>35</v>
      </c>
      <c r="B10" s="4" t="s">
        <v>36</v>
      </c>
    </row>
    <row r="11">
      <c r="A11" t="s">
        <v>37</v>
      </c>
      <c r="B11" s="4" t="s">
        <v>38</v>
      </c>
    </row>
    <row r="12">
      <c r="A12" t="s">
        <v>39</v>
      </c>
      <c r="B12" s="4" t="s">
        <v>40</v>
      </c>
    </row>
    <row r="13">
      <c r="A13" t="s">
        <v>41</v>
      </c>
      <c r="B13" s="4" t="s">
        <v>42</v>
      </c>
    </row>
    <row r="14">
      <c r="A14" t="s">
        <v>43</v>
      </c>
      <c r="B14" s="4" t="s">
        <v>44</v>
      </c>
    </row>
  </sheetData>
  <pageMargins left="0.7" right="0.7" top="0.75" bottom="0.75" header="0.3" footer="0.3"/>
  <pageSetup paperSize="9" orientation="portrait" horizontalDpi="300" verticalDpi="300" r:id="rId2"/>
  <tableParts count="1">
    <tablePart r:id="rId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11.71" hidden="0" customWidth="1"/>
    <col min="3" max="3" width="11.71" hidden="0" customWidth="1"/>
  </cols>
  <sheetData>
    <row r="1">
      <c r="A1" s="7" t="s">
        <v>45</v>
      </c>
    </row>
    <row r="2">
      <c r="A2" t="s">
        <v>46</v>
      </c>
    </row>
    <row r="3">
      <c r="A3" t="s">
        <v>21</v>
      </c>
    </row>
    <row r="4">
      <c r="A4" t="s">
        <v>47</v>
      </c>
    </row>
    <row r="5">
      <c r="A5" s="5" t="str">
        <f>=HYPERLINK("#'Table_of_contents'!A5", "Return to table of contents")</f>
      </c>
    </row>
    <row r="6">
      <c r="A6" s="3" t="s">
        <v>48</v>
      </c>
      <c r="B6" s="8" t="s">
        <v>49</v>
      </c>
      <c r="C6" s="8" t="s">
        <v>50</v>
      </c>
    </row>
    <row r="7">
      <c r="A7" s="3" t="s">
        <v>51</v>
      </c>
      <c r="B7" s="9" t="n">
        <v>4814</v>
      </c>
      <c r="C7" s="9" t="n">
        <v>4216</v>
      </c>
    </row>
    <row r="8">
      <c r="A8" s="3" t="s">
        <v>52</v>
      </c>
      <c r="B8" s="9" t="n">
        <v>4435</v>
      </c>
      <c r="C8" s="9" t="n">
        <v>3740</v>
      </c>
    </row>
    <row r="9">
      <c r="A9" s="3" t="s">
        <v>53</v>
      </c>
      <c r="B9" s="9" t="n">
        <v>4970</v>
      </c>
      <c r="C9" s="9" t="n">
        <v>3947</v>
      </c>
    </row>
    <row r="10">
      <c r="A10" s="3" t="s">
        <v>54</v>
      </c>
      <c r="B10" s="9" t="n">
        <v>5488</v>
      </c>
      <c r="C10" s="9" t="n">
        <v>4108</v>
      </c>
    </row>
    <row r="11">
      <c r="A11" s="3" t="s">
        <v>55</v>
      </c>
      <c r="B11" s="9" t="n">
        <v>5886</v>
      </c>
      <c r="C11" s="9" t="n">
        <v>4258</v>
      </c>
    </row>
    <row r="12">
      <c r="A12" s="3" t="s">
        <v>56</v>
      </c>
      <c r="B12" s="9" t="n">
        <v>5743</v>
      </c>
      <c r="C12" s="9" t="n">
        <v>4107</v>
      </c>
    </row>
  </sheetData>
  <pageMargins left="0.7" right="0.7" top="0.75" bottom="0.75" header="0.3" footer="0.3"/>
  <pageSetup paperSize="9" orientation="portrait" horizontalDpi="300" verticalDpi="300" r:id="rId2"/>
  <tableParts count="1">
    <tablePart r:id="rId4"/>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43.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s>
  <sheetData>
    <row r="1">
      <c r="A1" s="7" t="s">
        <v>57</v>
      </c>
    </row>
    <row r="2">
      <c r="A2" t="s">
        <v>46</v>
      </c>
    </row>
    <row r="3">
      <c r="A3" t="s">
        <v>58</v>
      </c>
    </row>
    <row r="4">
      <c r="A4" t="s">
        <v>47</v>
      </c>
    </row>
    <row r="5">
      <c r="A5" s="5" t="str">
        <f>=HYPERLINK("#'Table_of_contents'!A6", "Return to table of contents")</f>
      </c>
    </row>
    <row r="6">
      <c r="A6" s="3" t="s">
        <v>59</v>
      </c>
      <c r="B6" s="8" t="s">
        <v>51</v>
      </c>
      <c r="C6" s="8" t="s">
        <v>52</v>
      </c>
      <c r="D6" s="8" t="s">
        <v>53</v>
      </c>
      <c r="E6" s="8" t="s">
        <v>54</v>
      </c>
      <c r="F6" s="8" t="s">
        <v>55</v>
      </c>
      <c r="G6" s="8" t="s">
        <v>56</v>
      </c>
    </row>
    <row r="7">
      <c r="A7" s="3" t="s">
        <v>60</v>
      </c>
      <c r="B7" s="9" t="n">
        <v>505</v>
      </c>
      <c r="C7" s="9" t="n">
        <v>403</v>
      </c>
      <c r="D7" s="9" t="n">
        <v>438</v>
      </c>
      <c r="E7" s="9" t="n">
        <v>505</v>
      </c>
      <c r="F7" s="9" t="n">
        <v>560</v>
      </c>
      <c r="G7" s="9" t="n">
        <v>547</v>
      </c>
    </row>
    <row r="8">
      <c r="A8" s="3" t="s">
        <v>61</v>
      </c>
      <c r="B8" s="9" t="n">
        <v>560</v>
      </c>
      <c r="C8" s="9" t="n">
        <v>449</v>
      </c>
      <c r="D8" s="9" t="n">
        <v>408</v>
      </c>
      <c r="E8" s="9" t="n">
        <v>401</v>
      </c>
      <c r="F8" s="9" t="n">
        <v>513</v>
      </c>
      <c r="G8" s="9" t="n">
        <v>474</v>
      </c>
    </row>
    <row r="9">
      <c r="A9" s="3" t="s">
        <v>62</v>
      </c>
      <c r="B9" s="9" t="n">
        <v>39</v>
      </c>
      <c r="C9" s="9" t="n">
        <v>42</v>
      </c>
      <c r="D9" s="9" t="n">
        <v>65</v>
      </c>
      <c r="E9" s="9" t="n">
        <v>69</v>
      </c>
      <c r="F9" s="9" t="n">
        <v>66</v>
      </c>
      <c r="G9" s="9" t="n">
        <v>65</v>
      </c>
    </row>
    <row r="10">
      <c r="A10" s="3" t="s">
        <v>63</v>
      </c>
      <c r="B10" s="9" t="n">
        <v>16</v>
      </c>
      <c r="C10" s="9" t="n">
        <v>6</v>
      </c>
      <c r="D10" s="9" t="n">
        <v>3</v>
      </c>
      <c r="E10" s="9" t="n">
        <v>6</v>
      </c>
      <c r="F10" s="9" t="n">
        <v>22</v>
      </c>
      <c r="G10" s="9" t="n">
        <v>20</v>
      </c>
    </row>
    <row r="11">
      <c r="A11" s="3" t="s">
        <v>64</v>
      </c>
      <c r="B11" s="9" t="n">
        <v>1620</v>
      </c>
      <c r="C11" s="9" t="n">
        <v>1471</v>
      </c>
      <c r="D11" s="9" t="n">
        <v>1765</v>
      </c>
      <c r="E11" s="9" t="n">
        <v>1894</v>
      </c>
      <c r="F11" s="9" t="n">
        <v>1826</v>
      </c>
      <c r="G11" s="9" t="n">
        <v>1632</v>
      </c>
    </row>
    <row r="12">
      <c r="A12" s="3" t="s">
        <v>65</v>
      </c>
      <c r="B12" s="9" t="n">
        <v>266</v>
      </c>
      <c r="C12" s="9" t="n">
        <v>203</v>
      </c>
      <c r="D12" s="9" t="n">
        <v>211</v>
      </c>
      <c r="E12" s="9" t="n">
        <v>233</v>
      </c>
      <c r="F12" s="9" t="n">
        <v>194</v>
      </c>
      <c r="G12" s="9" t="n">
        <v>151</v>
      </c>
    </row>
    <row r="13">
      <c r="A13" s="3" t="s">
        <v>66</v>
      </c>
      <c r="B13" s="9" t="n">
        <v>2</v>
      </c>
      <c r="C13" s="9" t="n">
        <v>1</v>
      </c>
      <c r="D13" s="9" t="n">
        <v>2</v>
      </c>
      <c r="E13" s="9" t="n">
        <v>0</v>
      </c>
      <c r="F13" s="9" t="n">
        <v>1</v>
      </c>
      <c r="G13" s="9" t="n">
        <v>1</v>
      </c>
    </row>
    <row r="14">
      <c r="A14" s="3" t="s">
        <v>67</v>
      </c>
      <c r="B14" s="9" t="n">
        <v>0</v>
      </c>
      <c r="C14" s="9" t="n">
        <v>0</v>
      </c>
      <c r="D14" s="9" t="n">
        <v>0</v>
      </c>
      <c r="E14" s="9" t="n">
        <v>0</v>
      </c>
      <c r="F14" s="9" t="n">
        <v>0</v>
      </c>
      <c r="G14" s="9" t="n">
        <v>1</v>
      </c>
    </row>
    <row r="15">
      <c r="A15" s="3" t="s">
        <v>68</v>
      </c>
      <c r="B15" s="9" t="n">
        <v>1179</v>
      </c>
      <c r="C15" s="9" t="n">
        <v>1288</v>
      </c>
      <c r="D15" s="9" t="n">
        <v>1496</v>
      </c>
      <c r="E15" s="9" t="n">
        <v>1786</v>
      </c>
      <c r="F15" s="9" t="n">
        <v>2053</v>
      </c>
      <c r="G15" s="9" t="n">
        <v>2144</v>
      </c>
    </row>
    <row r="16">
      <c r="A16" s="3" t="s">
        <v>69</v>
      </c>
      <c r="B16" s="9" t="n">
        <v>245</v>
      </c>
      <c r="C16" s="9" t="n">
        <v>235</v>
      </c>
      <c r="D16" s="9" t="n">
        <v>232</v>
      </c>
      <c r="E16" s="9" t="n">
        <v>232</v>
      </c>
      <c r="F16" s="9" t="n">
        <v>251</v>
      </c>
      <c r="G16" s="9" t="n">
        <v>255</v>
      </c>
    </row>
    <row r="17">
      <c r="A17" s="3" t="s">
        <v>70</v>
      </c>
      <c r="B17" s="9" t="n">
        <v>77</v>
      </c>
      <c r="C17" s="9" t="n">
        <v>71</v>
      </c>
      <c r="D17" s="9" t="n">
        <v>68</v>
      </c>
      <c r="E17" s="9" t="n">
        <v>73</v>
      </c>
      <c r="F17" s="9" t="n">
        <v>77</v>
      </c>
      <c r="G17" s="9" t="n">
        <v>77</v>
      </c>
    </row>
    <row r="18">
      <c r="A18" s="3" t="s">
        <v>71</v>
      </c>
      <c r="B18" s="9" t="n">
        <v>53</v>
      </c>
      <c r="C18" s="9" t="n">
        <v>43</v>
      </c>
      <c r="D18" s="9" t="n">
        <v>32</v>
      </c>
      <c r="E18" s="9" t="n">
        <v>24</v>
      </c>
      <c r="F18" s="9" t="n">
        <v>20</v>
      </c>
      <c r="G18" s="9" t="n">
        <v>17</v>
      </c>
    </row>
    <row r="19">
      <c r="A19" s="3" t="s">
        <v>72</v>
      </c>
      <c r="B19" s="9" t="n">
        <v>181</v>
      </c>
      <c r="C19" s="9" t="n">
        <v>167</v>
      </c>
      <c r="D19" s="9" t="n">
        <v>187</v>
      </c>
      <c r="E19" s="9" t="n">
        <v>200</v>
      </c>
      <c r="F19" s="9" t="n">
        <v>237</v>
      </c>
      <c r="G19" s="9" t="n">
        <v>281</v>
      </c>
    </row>
    <row r="20">
      <c r="A20" s="3" t="s">
        <v>73</v>
      </c>
      <c r="B20" s="9" t="n">
        <v>51</v>
      </c>
      <c r="C20" s="9" t="n">
        <v>55</v>
      </c>
      <c r="D20" s="9" t="n">
        <v>53</v>
      </c>
      <c r="E20" s="9" t="n">
        <v>57</v>
      </c>
      <c r="F20" s="9" t="n">
        <v>59</v>
      </c>
      <c r="G20" s="9" t="n">
        <v>57</v>
      </c>
    </row>
    <row r="21">
      <c r="A21" s="3" t="s">
        <v>74</v>
      </c>
      <c r="B21" s="9" t="n">
        <v>2</v>
      </c>
      <c r="C21" s="9" t="n">
        <v>1</v>
      </c>
      <c r="D21" s="9" t="n">
        <v>1</v>
      </c>
      <c r="E21" s="9" t="n">
        <v>0</v>
      </c>
      <c r="F21" s="9" t="n">
        <v>0</v>
      </c>
      <c r="G21" s="9" t="n">
        <v>0</v>
      </c>
    </row>
    <row r="22">
      <c r="A22" s="3" t="s">
        <v>75</v>
      </c>
      <c r="B22" s="9" t="n">
        <v>18</v>
      </c>
      <c r="C22" s="9" t="n">
        <v>0</v>
      </c>
      <c r="D22" s="9" t="n">
        <v>9</v>
      </c>
      <c r="E22" s="9" t="n">
        <v>8</v>
      </c>
      <c r="F22" s="9" t="n">
        <v>7</v>
      </c>
      <c r="G22" s="9" t="n">
        <v>21</v>
      </c>
    </row>
    <row r="23">
      <c r="A23" s="3" t="s">
        <v>76</v>
      </c>
      <c r="B23" s="9" t="n">
        <v>4814</v>
      </c>
      <c r="C23" s="9" t="n">
        <v>4435</v>
      </c>
      <c r="D23" s="9" t="n">
        <v>4970</v>
      </c>
      <c r="E23" s="9" t="n">
        <v>5488</v>
      </c>
      <c r="F23" s="9" t="n">
        <v>5886</v>
      </c>
      <c r="G23" s="9" t="n">
        <v>5743</v>
      </c>
    </row>
    <row r="24">
      <c r="A24" s="3" t="s">
        <v>59</v>
      </c>
      <c r="B24" s="8" t="s">
        <v>51</v>
      </c>
      <c r="C24" s="8" t="s">
        <v>52</v>
      </c>
      <c r="D24" s="8" t="s">
        <v>53</v>
      </c>
      <c r="E24" s="8" t="s">
        <v>54</v>
      </c>
      <c r="F24" s="8" t="s">
        <v>55</v>
      </c>
      <c r="G24" s="8" t="s">
        <v>56</v>
      </c>
    </row>
    <row r="25">
      <c r="A25" s="3" t="s">
        <v>60</v>
      </c>
      <c r="B25" s="10" t="n">
        <v>0.104902368093062</v>
      </c>
      <c r="C25" s="10" t="n">
        <v>0.0908680947012401</v>
      </c>
      <c r="D25" s="10" t="n">
        <v>0.0881287726358149</v>
      </c>
      <c r="E25" s="10" t="n">
        <v>0.0920189504373178</v>
      </c>
      <c r="F25" s="10" t="n">
        <v>0.0951410125722052</v>
      </c>
      <c r="G25" s="10" t="n">
        <v>0.0952463869057984</v>
      </c>
    </row>
    <row r="26">
      <c r="A26" s="3" t="s">
        <v>61</v>
      </c>
      <c r="B26" s="10" t="n">
        <v>0.116327378479435</v>
      </c>
      <c r="C26" s="10" t="n">
        <v>0.101240135287486</v>
      </c>
      <c r="D26" s="10" t="n">
        <v>0.0820925553319919</v>
      </c>
      <c r="E26" s="10" t="n">
        <v>0.0730685131195335</v>
      </c>
      <c r="F26" s="10" t="n">
        <v>0.0871559633027523</v>
      </c>
      <c r="G26" s="10" t="n">
        <v>0.0825352603169075</v>
      </c>
    </row>
    <row r="27">
      <c r="A27" s="3" t="s">
        <v>62</v>
      </c>
      <c r="B27" s="10" t="n">
        <v>0.00810137100124637</v>
      </c>
      <c r="C27" s="10" t="n">
        <v>0.00947012401352875</v>
      </c>
      <c r="D27" s="10" t="n">
        <v>0.0130784708249497</v>
      </c>
      <c r="E27" s="10" t="n">
        <v>0.0125728862973761</v>
      </c>
      <c r="F27" s="10" t="n">
        <v>0.0112130479102956</v>
      </c>
      <c r="G27" s="10" t="n">
        <v>0.0113181264147658</v>
      </c>
    </row>
    <row r="28">
      <c r="A28" s="3" t="s">
        <v>63</v>
      </c>
      <c r="B28" s="10" t="n">
        <v>0.00332363938512671</v>
      </c>
      <c r="C28" s="10" t="n">
        <v>0.00135287485907554</v>
      </c>
      <c r="D28" s="10" t="n">
        <v>0.000603621730382294</v>
      </c>
      <c r="E28" s="10" t="n">
        <v>0.0010932944606414</v>
      </c>
      <c r="F28" s="10" t="n">
        <v>0.00373768263676521</v>
      </c>
      <c r="G28" s="10" t="n">
        <v>0.00348250043531255</v>
      </c>
    </row>
    <row r="29">
      <c r="A29" s="3" t="s">
        <v>64</v>
      </c>
      <c r="B29" s="10" t="n">
        <v>0.33651848774408</v>
      </c>
      <c r="C29" s="10" t="n">
        <v>0.331679819616685</v>
      </c>
      <c r="D29" s="10" t="n">
        <v>0.355130784708249</v>
      </c>
      <c r="E29" s="10" t="n">
        <v>0.345116618075802</v>
      </c>
      <c r="F29" s="10" t="n">
        <v>0.310227658851512</v>
      </c>
      <c r="G29" s="10" t="n">
        <v>0.284172035521504</v>
      </c>
    </row>
    <row r="30">
      <c r="A30" s="3" t="s">
        <v>65</v>
      </c>
      <c r="B30" s="10" t="n">
        <v>0.0552555047777316</v>
      </c>
      <c r="C30" s="10" t="n">
        <v>0.045772266065389</v>
      </c>
      <c r="D30" s="10" t="n">
        <v>0.0424547283702213</v>
      </c>
      <c r="E30" s="10" t="n">
        <v>0.0424562682215743</v>
      </c>
      <c r="F30" s="10" t="n">
        <v>0.0329595650696568</v>
      </c>
      <c r="G30" s="10" t="n">
        <v>0.0262928782866098</v>
      </c>
    </row>
    <row r="31">
      <c r="A31" s="3" t="s">
        <v>66</v>
      </c>
      <c r="B31" s="10" t="n">
        <v>0.000415454923140839</v>
      </c>
      <c r="C31" s="10" t="n">
        <v>0.000225479143179256</v>
      </c>
      <c r="D31" s="10" t="n">
        <v>0.000402414486921529</v>
      </c>
      <c r="E31" s="10" t="n">
        <v>0</v>
      </c>
      <c r="F31" s="10" t="n">
        <v>0.000169894665307509</v>
      </c>
      <c r="G31" s="10" t="n">
        <v>0.000174125021765628</v>
      </c>
    </row>
    <row r="32">
      <c r="A32" s="3" t="s">
        <v>67</v>
      </c>
      <c r="B32" s="10" t="n">
        <v>0</v>
      </c>
      <c r="C32" s="10" t="n">
        <v>0</v>
      </c>
      <c r="D32" s="10" t="n">
        <v>0</v>
      </c>
      <c r="E32" s="10" t="n">
        <v>0</v>
      </c>
      <c r="F32" s="10" t="n">
        <v>0</v>
      </c>
      <c r="G32" s="10" t="n">
        <v>0.000174125021765628</v>
      </c>
    </row>
    <row r="33">
      <c r="A33" s="3" t="s">
        <v>68</v>
      </c>
      <c r="B33" s="10" t="n">
        <v>0.244910677191525</v>
      </c>
      <c r="C33" s="10" t="n">
        <v>0.290417136414882</v>
      </c>
      <c r="D33" s="10" t="n">
        <v>0.301006036217304</v>
      </c>
      <c r="E33" s="10" t="n">
        <v>0.325437317784257</v>
      </c>
      <c r="F33" s="10" t="n">
        <v>0.348793747876317</v>
      </c>
      <c r="G33" s="10" t="n">
        <v>0.373324046665506</v>
      </c>
    </row>
    <row r="34">
      <c r="A34" s="3" t="s">
        <v>69</v>
      </c>
      <c r="B34" s="10" t="n">
        <v>0.0508932280847528</v>
      </c>
      <c r="C34" s="10" t="n">
        <v>0.0529875986471251</v>
      </c>
      <c r="D34" s="10" t="n">
        <v>0.0466800804828974</v>
      </c>
      <c r="E34" s="10" t="n">
        <v>0.0422740524781341</v>
      </c>
      <c r="F34" s="10" t="n">
        <v>0.0426435609921848</v>
      </c>
      <c r="G34" s="10" t="n">
        <v>0.0444018805502351</v>
      </c>
    </row>
    <row r="35">
      <c r="A35" s="3" t="s">
        <v>70</v>
      </c>
      <c r="B35" s="10" t="n">
        <v>0.0159950145409223</v>
      </c>
      <c r="C35" s="10" t="n">
        <v>0.0160090191657272</v>
      </c>
      <c r="D35" s="10" t="n">
        <v>0.013682092555332</v>
      </c>
      <c r="E35" s="10" t="n">
        <v>0.013301749271137</v>
      </c>
      <c r="F35" s="10" t="n">
        <v>0.0130818892286782</v>
      </c>
      <c r="G35" s="10" t="n">
        <v>0.0134076266759533</v>
      </c>
    </row>
    <row r="36">
      <c r="A36" s="3" t="s">
        <v>71</v>
      </c>
      <c r="B36" s="10" t="n">
        <v>0.0110095554632322</v>
      </c>
      <c r="C36" s="10" t="n">
        <v>0.009695603156708</v>
      </c>
      <c r="D36" s="10" t="n">
        <v>0.00643863179074447</v>
      </c>
      <c r="E36" s="10" t="n">
        <v>0.0043731778425656</v>
      </c>
      <c r="F36" s="10" t="n">
        <v>0.00339789330615019</v>
      </c>
      <c r="G36" s="10" t="n">
        <v>0.00296012537001567</v>
      </c>
    </row>
    <row r="37">
      <c r="A37" s="3" t="s">
        <v>72</v>
      </c>
      <c r="B37" s="10" t="n">
        <v>0.037598670544246</v>
      </c>
      <c r="C37" s="10" t="n">
        <v>0.0376550169109357</v>
      </c>
      <c r="D37" s="10" t="n">
        <v>0.037625754527163</v>
      </c>
      <c r="E37" s="10" t="n">
        <v>0.0364431486880466</v>
      </c>
      <c r="F37" s="10" t="n">
        <v>0.0402650356778797</v>
      </c>
      <c r="G37" s="10" t="n">
        <v>0.0489291311161414</v>
      </c>
    </row>
    <row r="38">
      <c r="A38" s="3" t="s">
        <v>73</v>
      </c>
      <c r="B38" s="10" t="n">
        <v>0.0105941005400914</v>
      </c>
      <c r="C38" s="10" t="n">
        <v>0.0124013528748591</v>
      </c>
      <c r="D38" s="10" t="n">
        <v>0.0106639839034205</v>
      </c>
      <c r="E38" s="10" t="n">
        <v>0.0103862973760933</v>
      </c>
      <c r="F38" s="10" t="n">
        <v>0.0100237852531431</v>
      </c>
      <c r="G38" s="10" t="n">
        <v>0.00992512624064078</v>
      </c>
    </row>
    <row r="39">
      <c r="A39" s="3" t="s">
        <v>74</v>
      </c>
      <c r="B39" s="10" t="n">
        <v>0.000415454923140839</v>
      </c>
      <c r="C39" s="10" t="n">
        <v>0.000225479143179256</v>
      </c>
      <c r="D39" s="10" t="n">
        <v>0.000201207243460765</v>
      </c>
      <c r="E39" s="10" t="n">
        <v>0</v>
      </c>
      <c r="F39" s="10" t="n">
        <v>0</v>
      </c>
      <c r="G39" s="10" t="n">
        <v>0</v>
      </c>
    </row>
    <row r="40">
      <c r="A40" s="3" t="s">
        <v>75</v>
      </c>
      <c r="B40" s="10" t="n">
        <v>0.00373909430826755</v>
      </c>
      <c r="C40" s="10" t="n">
        <v>0</v>
      </c>
      <c r="D40" s="10" t="n">
        <v>0.00181086519114688</v>
      </c>
      <c r="E40" s="10" t="n">
        <v>0.00145772594752187</v>
      </c>
      <c r="F40" s="10" t="n">
        <v>0.00118926265715257</v>
      </c>
      <c r="G40" s="10" t="n">
        <v>0.00365662545707818</v>
      </c>
    </row>
    <row r="41">
      <c r="A41" s="3" t="s">
        <v>76</v>
      </c>
      <c r="B41" s="10" t="n">
        <v>1</v>
      </c>
      <c r="C41" s="10" t="n">
        <v>1</v>
      </c>
      <c r="D41" s="10" t="n">
        <v>1</v>
      </c>
      <c r="E41" s="10" t="n">
        <v>1</v>
      </c>
      <c r="F41" s="10" t="n">
        <v>1</v>
      </c>
      <c r="G41" s="10" t="n">
        <v>1</v>
      </c>
    </row>
  </sheetData>
  <pageMargins left="0.7" right="0.7" top="0.75" bottom="0.75" header="0.3" footer="0.3"/>
  <pageSetup paperSize="9" orientation="portrait" horizontalDpi="300" verticalDpi="300" r:id="rId2"/>
  <tableParts count="2">
    <tablePart r:id="rId5"/>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12.71" hidden="0" customWidth="1"/>
    <col min="3" max="3" width="12.71" hidden="0" customWidth="1"/>
    <col min="4" max="4" width="12.71" hidden="0" customWidth="1"/>
  </cols>
  <sheetData>
    <row r="1">
      <c r="A1" s="7" t="s">
        <v>77</v>
      </c>
    </row>
    <row r="2">
      <c r="A2" t="s">
        <v>46</v>
      </c>
    </row>
    <row r="3">
      <c r="A3" t="s">
        <v>58</v>
      </c>
    </row>
    <row r="4">
      <c r="A4" t="s">
        <v>47</v>
      </c>
    </row>
    <row r="5">
      <c r="A5" s="5" t="str">
        <f>=HYPERLINK("#'Table_of_contents'!A7", "Return to table of contents")</f>
      </c>
    </row>
    <row r="6">
      <c r="A6" s="3" t="s">
        <v>48</v>
      </c>
      <c r="B6" s="8" t="s">
        <v>78</v>
      </c>
      <c r="C6" s="8" t="s">
        <v>79</v>
      </c>
      <c r="D6" s="8" t="s">
        <v>50</v>
      </c>
    </row>
    <row r="7">
      <c r="A7" s="3" t="s">
        <v>51</v>
      </c>
      <c r="B7" s="9" t="n">
        <v>3768</v>
      </c>
      <c r="C7" s="9" t="n">
        <v>448</v>
      </c>
      <c r="D7" s="9" t="n">
        <v>4216</v>
      </c>
    </row>
    <row r="8">
      <c r="A8" s="3" t="s">
        <v>52</v>
      </c>
      <c r="B8" s="9" t="n">
        <v>3351</v>
      </c>
      <c r="C8" s="9" t="n">
        <v>389</v>
      </c>
      <c r="D8" s="9" t="n">
        <v>3740</v>
      </c>
    </row>
    <row r="9">
      <c r="A9" s="3" t="s">
        <v>53</v>
      </c>
      <c r="B9" s="9" t="n">
        <v>3496</v>
      </c>
      <c r="C9" s="9" t="n">
        <v>451</v>
      </c>
      <c r="D9" s="9" t="n">
        <v>3947</v>
      </c>
    </row>
    <row r="10">
      <c r="A10" s="3" t="s">
        <v>54</v>
      </c>
      <c r="B10" s="9" t="n">
        <v>3648</v>
      </c>
      <c r="C10" s="9" t="n">
        <v>460</v>
      </c>
      <c r="D10" s="9" t="n">
        <v>4108</v>
      </c>
    </row>
    <row r="11">
      <c r="A11" s="3" t="s">
        <v>55</v>
      </c>
      <c r="B11" s="9" t="n">
        <v>3794</v>
      </c>
      <c r="C11" s="9" t="n">
        <v>464</v>
      </c>
      <c r="D11" s="9" t="n">
        <v>4258</v>
      </c>
    </row>
    <row r="12">
      <c r="A12" s="3" t="s">
        <v>56</v>
      </c>
      <c r="B12" s="9" t="n">
        <v>3692</v>
      </c>
      <c r="C12" s="9" t="n">
        <v>415</v>
      </c>
      <c r="D12" s="9" t="n">
        <v>4107</v>
      </c>
    </row>
    <row r="13">
      <c r="A13" s="3" t="s">
        <v>48</v>
      </c>
      <c r="B13" s="8" t="s">
        <v>78</v>
      </c>
      <c r="C13" s="8" t="s">
        <v>79</v>
      </c>
      <c r="D13" s="8" t="s">
        <v>50</v>
      </c>
    </row>
    <row r="14">
      <c r="A14" s="3" t="s">
        <v>51</v>
      </c>
      <c r="B14" s="10" t="n">
        <v>0.893738140417457</v>
      </c>
      <c r="C14" s="10" t="n">
        <v>0.106261859582543</v>
      </c>
      <c r="D14" s="10" t="n">
        <v>1</v>
      </c>
    </row>
    <row r="15">
      <c r="A15" s="3" t="s">
        <v>52</v>
      </c>
      <c r="B15" s="10" t="n">
        <v>0.895989304812834</v>
      </c>
      <c r="C15" s="10" t="n">
        <v>0.104010695187166</v>
      </c>
      <c r="D15" s="10" t="n">
        <v>1</v>
      </c>
    </row>
    <row r="16">
      <c r="A16" s="3" t="s">
        <v>53</v>
      </c>
      <c r="B16" s="10" t="n">
        <v>0.885736002026856</v>
      </c>
      <c r="C16" s="10" t="n">
        <v>0.114263997973144</v>
      </c>
      <c r="D16" s="10" t="n">
        <v>1</v>
      </c>
    </row>
    <row r="17">
      <c r="A17" s="3" t="s">
        <v>54</v>
      </c>
      <c r="B17" s="10" t="n">
        <v>0.888023369036027</v>
      </c>
      <c r="C17" s="10" t="n">
        <v>0.111976630963973</v>
      </c>
      <c r="D17" s="10" t="n">
        <v>1</v>
      </c>
    </row>
    <row r="18">
      <c r="A18" s="3" t="s">
        <v>55</v>
      </c>
      <c r="B18" s="10" t="n">
        <v>0.891028651949272</v>
      </c>
      <c r="C18" s="10" t="n">
        <v>0.108971348050728</v>
      </c>
      <c r="D18" s="10" t="n">
        <v>1</v>
      </c>
    </row>
    <row r="19">
      <c r="A19" s="3" t="s">
        <v>56</v>
      </c>
      <c r="B19" s="10" t="n">
        <v>0.899</v>
      </c>
      <c r="C19" s="10" t="n">
        <v>0.101</v>
      </c>
      <c r="D19" s="10" t="n">
        <v>1</v>
      </c>
    </row>
  </sheetData>
  <pageMargins left="0.7" right="0.7" top="0.75" bottom="0.75" header="0.3" footer="0.3"/>
  <pageSetup paperSize="9" orientation="portrait" horizontalDpi="300" verticalDpi="300" r:id="rId2"/>
  <tableParts count="2">
    <tablePart r:id="rId7"/>
    <tablePart r:id="rId8"/>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s>
  <sheetData>
    <row r="1">
      <c r="A1" s="7" t="s">
        <v>80</v>
      </c>
    </row>
    <row r="2">
      <c r="A2" t="s">
        <v>46</v>
      </c>
    </row>
    <row r="3">
      <c r="A3" t="s">
        <v>58</v>
      </c>
    </row>
    <row r="4">
      <c r="A4" t="s">
        <v>47</v>
      </c>
    </row>
    <row r="5">
      <c r="A5" s="5" t="str">
        <f>=HYPERLINK("#'Table_of_contents'!A8", "Return to table of contents")</f>
      </c>
    </row>
    <row r="6">
      <c r="A6" s="3" t="s">
        <v>48</v>
      </c>
      <c r="B6" s="8" t="s">
        <v>81</v>
      </c>
      <c r="C6" s="8" t="s">
        <v>82</v>
      </c>
      <c r="D6" s="8" t="s">
        <v>83</v>
      </c>
      <c r="E6" s="8" t="s">
        <v>84</v>
      </c>
      <c r="F6" s="8" t="s">
        <v>85</v>
      </c>
      <c r="G6" s="8" t="s">
        <v>86</v>
      </c>
      <c r="H6" s="8" t="s">
        <v>50</v>
      </c>
    </row>
    <row r="7">
      <c r="A7" s="3" t="s">
        <v>51</v>
      </c>
      <c r="B7" s="9" t="n">
        <v>123</v>
      </c>
      <c r="C7" s="9" t="n">
        <v>1453</v>
      </c>
      <c r="D7" s="9" t="n">
        <v>1330</v>
      </c>
      <c r="E7" s="9" t="n">
        <v>718</v>
      </c>
      <c r="F7" s="9" t="n">
        <v>391</v>
      </c>
      <c r="G7" s="9" t="n">
        <v>201</v>
      </c>
      <c r="H7" s="9" t="n">
        <v>4216</v>
      </c>
    </row>
    <row r="8">
      <c r="A8" s="3" t="s">
        <v>52</v>
      </c>
      <c r="B8" s="9" t="n">
        <v>105</v>
      </c>
      <c r="C8" s="9" t="n">
        <v>1215</v>
      </c>
      <c r="D8" s="9" t="n">
        <v>1194</v>
      </c>
      <c r="E8" s="9" t="n">
        <v>699</v>
      </c>
      <c r="F8" s="9" t="n">
        <v>339</v>
      </c>
      <c r="G8" s="9" t="n">
        <v>188</v>
      </c>
      <c r="H8" s="9" t="n">
        <v>3740</v>
      </c>
    </row>
    <row r="9">
      <c r="A9" s="3" t="s">
        <v>53</v>
      </c>
      <c r="B9" s="9" t="n">
        <v>81</v>
      </c>
      <c r="C9" s="9" t="n">
        <v>1221</v>
      </c>
      <c r="D9" s="9" t="n">
        <v>1335</v>
      </c>
      <c r="E9" s="9" t="n">
        <v>707</v>
      </c>
      <c r="F9" s="9" t="n">
        <v>387</v>
      </c>
      <c r="G9" s="9" t="n">
        <v>216</v>
      </c>
      <c r="H9" s="9" t="n">
        <v>3947</v>
      </c>
    </row>
    <row r="10">
      <c r="A10" s="3" t="s">
        <v>54</v>
      </c>
      <c r="B10" s="9" t="n">
        <v>86</v>
      </c>
      <c r="C10" s="9" t="n">
        <v>1147</v>
      </c>
      <c r="D10" s="9" t="n">
        <v>1421</v>
      </c>
      <c r="E10" s="9" t="n">
        <v>767</v>
      </c>
      <c r="F10" s="9" t="n">
        <v>438</v>
      </c>
      <c r="G10" s="9" t="n">
        <v>249</v>
      </c>
      <c r="H10" s="9" t="n">
        <v>4108</v>
      </c>
    </row>
    <row r="11">
      <c r="A11" s="3" t="s">
        <v>55</v>
      </c>
      <c r="B11" s="9" t="n">
        <v>68</v>
      </c>
      <c r="C11" s="9" t="n">
        <v>1151</v>
      </c>
      <c r="D11" s="9" t="n">
        <v>1518</v>
      </c>
      <c r="E11" s="9" t="n">
        <v>801</v>
      </c>
      <c r="F11" s="9" t="n">
        <v>465</v>
      </c>
      <c r="G11" s="9" t="n">
        <v>255</v>
      </c>
      <c r="H11" s="9" t="n">
        <v>4258</v>
      </c>
    </row>
    <row r="12">
      <c r="A12" s="3" t="s">
        <v>56</v>
      </c>
      <c r="B12" s="9" t="n">
        <v>51</v>
      </c>
      <c r="C12" s="9" t="n">
        <v>1079</v>
      </c>
      <c r="D12" s="9" t="n">
        <v>1453</v>
      </c>
      <c r="E12" s="9" t="n">
        <v>847</v>
      </c>
      <c r="F12" s="9" t="n">
        <v>420</v>
      </c>
      <c r="G12" s="9" t="n">
        <v>257</v>
      </c>
      <c r="H12" s="9" t="n">
        <v>4107</v>
      </c>
    </row>
    <row r="13">
      <c r="A13" s="3" t="s">
        <v>48</v>
      </c>
      <c r="B13" s="8" t="s">
        <v>81</v>
      </c>
      <c r="C13" s="8" t="s">
        <v>82</v>
      </c>
      <c r="D13" s="8" t="s">
        <v>83</v>
      </c>
      <c r="E13" s="8" t="s">
        <v>84</v>
      </c>
      <c r="F13" s="8" t="s">
        <v>85</v>
      </c>
      <c r="G13" s="8" t="s">
        <v>86</v>
      </c>
      <c r="H13" s="8" t="s">
        <v>50</v>
      </c>
    </row>
    <row r="14">
      <c r="A14" s="3" t="s">
        <v>51</v>
      </c>
      <c r="B14" s="10" t="n">
        <v>0.0291745730550285</v>
      </c>
      <c r="C14" s="10" t="n">
        <v>0.344639468690702</v>
      </c>
      <c r="D14" s="10" t="n">
        <v>0.315464895635674</v>
      </c>
      <c r="E14" s="10" t="n">
        <v>0.170303605313093</v>
      </c>
      <c r="F14" s="10" t="n">
        <v>0.092741935483871</v>
      </c>
      <c r="G14" s="10" t="n">
        <v>0.0476755218216319</v>
      </c>
      <c r="H14" s="10" t="n">
        <v>1</v>
      </c>
    </row>
    <row r="15">
      <c r="A15" s="3" t="s">
        <v>52</v>
      </c>
      <c r="B15" s="10" t="n">
        <v>0.0280748663101604</v>
      </c>
      <c r="C15" s="10" t="n">
        <v>0.324866310160428</v>
      </c>
      <c r="D15" s="10" t="n">
        <v>0.319251336898396</v>
      </c>
      <c r="E15" s="10" t="n">
        <v>0.186898395721925</v>
      </c>
      <c r="F15" s="10" t="n">
        <v>0.0906417112299465</v>
      </c>
      <c r="G15" s="10" t="n">
        <v>0.0502673796791444</v>
      </c>
      <c r="H15" s="10" t="n">
        <v>1</v>
      </c>
    </row>
    <row r="16">
      <c r="A16" s="3" t="s">
        <v>53</v>
      </c>
      <c r="B16" s="10" t="n">
        <v>0.0205219153787687</v>
      </c>
      <c r="C16" s="10" t="n">
        <v>0.309348872561439</v>
      </c>
      <c r="D16" s="10" t="n">
        <v>0.338231568279706</v>
      </c>
      <c r="E16" s="10" t="n">
        <v>0.179123384849253</v>
      </c>
      <c r="F16" s="10" t="n">
        <v>0.0980491512541171</v>
      </c>
      <c r="G16" s="10" t="n">
        <v>0.0547251076767165</v>
      </c>
      <c r="H16" s="10" t="n">
        <v>1</v>
      </c>
    </row>
    <row r="17">
      <c r="A17" s="3" t="s">
        <v>54</v>
      </c>
      <c r="B17" s="10" t="n">
        <v>0.0209347614410906</v>
      </c>
      <c r="C17" s="10" t="n">
        <v>0.27921129503408</v>
      </c>
      <c r="D17" s="10" t="n">
        <v>0.345910418695229</v>
      </c>
      <c r="E17" s="10" t="n">
        <v>0.186708860759494</v>
      </c>
      <c r="F17" s="10" t="n">
        <v>0.106621226874391</v>
      </c>
      <c r="G17" s="10" t="n">
        <v>0.0606134371957157</v>
      </c>
      <c r="H17" s="10" t="n">
        <v>1</v>
      </c>
    </row>
    <row r="18">
      <c r="A18" s="3" t="s">
        <v>55</v>
      </c>
      <c r="B18" s="10" t="n">
        <v>0.0159699389384688</v>
      </c>
      <c r="C18" s="10" t="n">
        <v>0.270314701737905</v>
      </c>
      <c r="D18" s="10" t="n">
        <v>0.356505401596994</v>
      </c>
      <c r="E18" s="10" t="n">
        <v>0.188116486613434</v>
      </c>
      <c r="F18" s="10" t="n">
        <v>0.109206200093941</v>
      </c>
      <c r="G18" s="10" t="n">
        <v>0.0598872710192579</v>
      </c>
      <c r="H18" s="10" t="n">
        <v>1</v>
      </c>
    </row>
    <row r="19">
      <c r="A19" s="3" t="s">
        <v>56</v>
      </c>
      <c r="B19" s="10" t="n">
        <v>0.012417823228634</v>
      </c>
      <c r="C19" s="10" t="n">
        <v>0.262722181641101</v>
      </c>
      <c r="D19" s="10" t="n">
        <v>0.353786218651084</v>
      </c>
      <c r="E19" s="10" t="n">
        <v>0.206233260287314</v>
      </c>
      <c r="F19" s="10" t="n">
        <v>0.102264426588751</v>
      </c>
      <c r="G19" s="10" t="n">
        <v>0.0625760896031166</v>
      </c>
      <c r="H19" s="10" t="n">
        <v>1</v>
      </c>
    </row>
  </sheetData>
  <pageMargins left="0.7" right="0.7" top="0.75" bottom="0.75" header="0.3" footer="0.3"/>
  <pageSetup paperSize="9" orientation="portrait" horizontalDpi="300" verticalDpi="300" r:id="rId2"/>
  <tableParts count="2">
    <tablePart r:id="rId9"/>
    <tablePart r:id="rId10"/>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2.71" hidden="0" customWidth="1"/>
  </cols>
  <sheetData>
    <row r="1">
      <c r="A1" s="7" t="s">
        <v>87</v>
      </c>
    </row>
    <row r="2">
      <c r="A2" t="s">
        <v>46</v>
      </c>
    </row>
    <row r="3">
      <c r="A3" t="s">
        <v>88</v>
      </c>
    </row>
    <row r="4">
      <c r="A4" t="s">
        <v>47</v>
      </c>
    </row>
    <row r="5">
      <c r="A5" s="5" t="str">
        <f>=HYPERLINK("#'Table_of_contents'!A9", "Return to table of contents")</f>
      </c>
    </row>
    <row r="6">
      <c r="A6" s="3" t="s">
        <v>48</v>
      </c>
      <c r="B6" s="8" t="s">
        <v>81</v>
      </c>
      <c r="C6" s="8" t="s">
        <v>82</v>
      </c>
      <c r="D6" s="8" t="s">
        <v>83</v>
      </c>
      <c r="E6" s="8" t="s">
        <v>84</v>
      </c>
      <c r="F6" s="8" t="s">
        <v>85</v>
      </c>
      <c r="G6" s="8" t="s">
        <v>86</v>
      </c>
      <c r="H6" s="8" t="s">
        <v>89</v>
      </c>
    </row>
    <row r="7">
      <c r="A7" s="3" t="s">
        <v>51</v>
      </c>
      <c r="B7" s="9" t="n">
        <v>105</v>
      </c>
      <c r="C7" s="9" t="n">
        <v>1296</v>
      </c>
      <c r="D7" s="9" t="n">
        <v>1201</v>
      </c>
      <c r="E7" s="9" t="n">
        <v>622</v>
      </c>
      <c r="F7" s="9" t="n">
        <v>347</v>
      </c>
      <c r="G7" s="9" t="n">
        <v>197</v>
      </c>
      <c r="H7" s="9" t="n">
        <v>3768</v>
      </c>
    </row>
    <row r="8">
      <c r="A8" s="3" t="s">
        <v>52</v>
      </c>
      <c r="B8" s="9" t="n">
        <v>90</v>
      </c>
      <c r="C8" s="9" t="n">
        <v>1091</v>
      </c>
      <c r="D8" s="9" t="n">
        <v>1070</v>
      </c>
      <c r="E8" s="9" t="n">
        <v>613</v>
      </c>
      <c r="F8" s="9" t="n">
        <v>308</v>
      </c>
      <c r="G8" s="9" t="n">
        <v>179</v>
      </c>
      <c r="H8" s="9" t="n">
        <v>3351</v>
      </c>
    </row>
    <row r="9">
      <c r="A9" s="3" t="s">
        <v>53</v>
      </c>
      <c r="B9" s="9" t="n">
        <v>76</v>
      </c>
      <c r="C9" s="9" t="n">
        <v>1065</v>
      </c>
      <c r="D9" s="9" t="n">
        <v>1184</v>
      </c>
      <c r="E9" s="9" t="n">
        <v>619</v>
      </c>
      <c r="F9" s="9" t="n">
        <v>338</v>
      </c>
      <c r="G9" s="9" t="n">
        <v>214</v>
      </c>
      <c r="H9" s="9" t="n">
        <v>3496</v>
      </c>
    </row>
    <row r="10">
      <c r="A10" s="3" t="s">
        <v>54</v>
      </c>
      <c r="B10" s="9" t="n">
        <v>70</v>
      </c>
      <c r="C10" s="9" t="n">
        <v>1021</v>
      </c>
      <c r="D10" s="9" t="n">
        <v>1255</v>
      </c>
      <c r="E10" s="9" t="n">
        <v>682</v>
      </c>
      <c r="F10" s="9" t="n">
        <v>382</v>
      </c>
      <c r="G10" s="9" t="n">
        <v>238</v>
      </c>
      <c r="H10" s="9" t="n">
        <v>3648</v>
      </c>
    </row>
    <row r="11">
      <c r="A11" s="3" t="s">
        <v>55</v>
      </c>
      <c r="B11" s="9" t="n">
        <v>61</v>
      </c>
      <c r="C11" s="9" t="n">
        <v>1016</v>
      </c>
      <c r="D11" s="9" t="n">
        <v>1357</v>
      </c>
      <c r="E11" s="9" t="n">
        <v>706</v>
      </c>
      <c r="F11" s="9" t="n">
        <v>415</v>
      </c>
      <c r="G11" s="9" t="n">
        <v>239</v>
      </c>
      <c r="H11" s="9" t="n">
        <v>3794</v>
      </c>
    </row>
    <row r="12">
      <c r="A12" s="3" t="s">
        <v>56</v>
      </c>
      <c r="B12" s="9" t="n">
        <v>47</v>
      </c>
      <c r="C12" s="9" t="n">
        <v>964</v>
      </c>
      <c r="D12" s="9" t="n">
        <v>1301</v>
      </c>
      <c r="E12" s="9" t="n">
        <v>753</v>
      </c>
      <c r="F12" s="9" t="n">
        <v>378</v>
      </c>
      <c r="G12" s="9" t="n">
        <v>249</v>
      </c>
      <c r="H12" s="9" t="n">
        <v>3692</v>
      </c>
    </row>
    <row r="13">
      <c r="A13" s="3" t="s">
        <v>48</v>
      </c>
      <c r="B13" s="8" t="s">
        <v>81</v>
      </c>
      <c r="C13" s="8" t="s">
        <v>82</v>
      </c>
      <c r="D13" s="8" t="s">
        <v>83</v>
      </c>
      <c r="E13" s="8" t="s">
        <v>84</v>
      </c>
      <c r="F13" s="8" t="s">
        <v>85</v>
      </c>
      <c r="G13" s="8" t="s">
        <v>86</v>
      </c>
      <c r="H13" s="8" t="s">
        <v>89</v>
      </c>
    </row>
    <row r="14">
      <c r="A14" s="3" t="s">
        <v>51</v>
      </c>
      <c r="B14" s="10" t="n">
        <v>0.0278662420382166</v>
      </c>
      <c r="C14" s="10" t="n">
        <v>0.343949044585987</v>
      </c>
      <c r="D14" s="10" t="n">
        <v>0.318736730360934</v>
      </c>
      <c r="E14" s="10" t="n">
        <v>0.165074309978769</v>
      </c>
      <c r="F14" s="10" t="n">
        <v>0.0920912951167728</v>
      </c>
      <c r="G14" s="10" t="n">
        <v>0.0522823779193206</v>
      </c>
      <c r="H14" s="10" t="n">
        <v>1</v>
      </c>
    </row>
    <row r="15">
      <c r="A15" s="3" t="s">
        <v>52</v>
      </c>
      <c r="B15" s="10" t="n">
        <v>0.026857654431513</v>
      </c>
      <c r="C15" s="10" t="n">
        <v>0.325574455386452</v>
      </c>
      <c r="D15" s="10" t="n">
        <v>0.319307669352432</v>
      </c>
      <c r="E15" s="10" t="n">
        <v>0.182930468516861</v>
      </c>
      <c r="F15" s="10" t="n">
        <v>0.0919128618322889</v>
      </c>
      <c r="G15" s="10" t="n">
        <v>0.0534168904804536</v>
      </c>
      <c r="H15" s="10" t="n">
        <v>1</v>
      </c>
    </row>
    <row r="16">
      <c r="A16" s="3" t="s">
        <v>53</v>
      </c>
      <c r="B16" s="10" t="n">
        <v>0.0217391304347826</v>
      </c>
      <c r="C16" s="10" t="n">
        <v>0.304633867276888</v>
      </c>
      <c r="D16" s="10" t="n">
        <v>0.338672768878719</v>
      </c>
      <c r="E16" s="10" t="n">
        <v>0.177059496567506</v>
      </c>
      <c r="F16" s="10" t="n">
        <v>0.0966819221967963</v>
      </c>
      <c r="G16" s="10" t="n">
        <v>0.0612128146453089</v>
      </c>
      <c r="H16" s="10" t="n">
        <v>1</v>
      </c>
    </row>
    <row r="17">
      <c r="A17" s="3" t="s">
        <v>54</v>
      </c>
      <c r="B17" s="10" t="n">
        <v>0.0191885964912281</v>
      </c>
      <c r="C17" s="10" t="n">
        <v>0.279879385964912</v>
      </c>
      <c r="D17" s="10" t="n">
        <v>0.344024122807018</v>
      </c>
      <c r="E17" s="10" t="n">
        <v>0.186951754385965</v>
      </c>
      <c r="F17" s="10" t="n">
        <v>0.104714912280702</v>
      </c>
      <c r="G17" s="10" t="n">
        <v>0.0652412280701754</v>
      </c>
      <c r="H17" s="10" t="n">
        <v>1</v>
      </c>
    </row>
    <row r="18">
      <c r="A18" s="3" t="s">
        <v>55</v>
      </c>
      <c r="B18" s="10" t="n">
        <v>0.0160780179230364</v>
      </c>
      <c r="C18" s="10" t="n">
        <v>0.267791249341065</v>
      </c>
      <c r="D18" s="10" t="n">
        <v>0.357670005271481</v>
      </c>
      <c r="E18" s="10" t="n">
        <v>0.186083289404323</v>
      </c>
      <c r="F18" s="10" t="n">
        <v>0.10938323668951</v>
      </c>
      <c r="G18" s="10" t="n">
        <v>0.0629942013705851</v>
      </c>
      <c r="H18" s="10" t="n">
        <v>1</v>
      </c>
    </row>
    <row r="19">
      <c r="A19" s="3" t="s">
        <v>56</v>
      </c>
      <c r="B19" s="10" t="n">
        <v>0.0127302275189599</v>
      </c>
      <c r="C19" s="10" t="n">
        <v>0.261105092091008</v>
      </c>
      <c r="D19" s="10" t="n">
        <v>0.352383531960997</v>
      </c>
      <c r="E19" s="10" t="n">
        <v>0.203954496208017</v>
      </c>
      <c r="F19" s="10" t="n">
        <v>0.102383531960997</v>
      </c>
      <c r="G19" s="10" t="n">
        <v>0.0674431202600217</v>
      </c>
      <c r="H19" s="10" t="n">
        <v>1</v>
      </c>
    </row>
    <row r="20">
      <c r="A20" s="3" t="s">
        <v>48</v>
      </c>
      <c r="B20" s="8" t="s">
        <v>81</v>
      </c>
      <c r="C20" s="8" t="s">
        <v>82</v>
      </c>
      <c r="D20" s="8" t="s">
        <v>83</v>
      </c>
      <c r="E20" s="8" t="s">
        <v>84</v>
      </c>
      <c r="F20" s="8" t="s">
        <v>85</v>
      </c>
      <c r="G20" s="8" t="s">
        <v>86</v>
      </c>
      <c r="H20" s="8" t="s">
        <v>90</v>
      </c>
    </row>
    <row r="21">
      <c r="A21" s="3" t="s">
        <v>51</v>
      </c>
      <c r="B21" s="9" t="n">
        <v>18</v>
      </c>
      <c r="C21" s="9" t="n">
        <v>157</v>
      </c>
      <c r="D21" s="9" t="n">
        <v>129</v>
      </c>
      <c r="E21" s="9" t="n">
        <v>96</v>
      </c>
      <c r="F21" s="9" t="n">
        <v>44</v>
      </c>
      <c r="G21" s="9" t="n">
        <v>4</v>
      </c>
      <c r="H21" s="9" t="n">
        <v>448</v>
      </c>
    </row>
    <row r="22">
      <c r="A22" s="3" t="s">
        <v>52</v>
      </c>
      <c r="B22" s="9" t="n">
        <v>15</v>
      </c>
      <c r="C22" s="9" t="n">
        <v>124</v>
      </c>
      <c r="D22" s="9" t="n">
        <v>124</v>
      </c>
      <c r="E22" s="9" t="n">
        <v>86</v>
      </c>
      <c r="F22" s="9" t="n">
        <v>31</v>
      </c>
      <c r="G22" s="9" t="n">
        <v>9</v>
      </c>
      <c r="H22" s="9" t="n">
        <v>389</v>
      </c>
    </row>
    <row r="23">
      <c r="A23" s="3" t="s">
        <v>53</v>
      </c>
      <c r="B23" s="9" t="n">
        <v>5</v>
      </c>
      <c r="C23" s="9" t="n">
        <v>156</v>
      </c>
      <c r="D23" s="9" t="n">
        <v>151</v>
      </c>
      <c r="E23" s="9" t="n">
        <v>88</v>
      </c>
      <c r="F23" s="9" t="n">
        <v>49</v>
      </c>
      <c r="G23" s="9" t="n">
        <v>2</v>
      </c>
      <c r="H23" s="9" t="n">
        <v>451</v>
      </c>
    </row>
    <row r="24">
      <c r="A24" s="3" t="s">
        <v>54</v>
      </c>
      <c r="B24" s="9" t="n">
        <v>16</v>
      </c>
      <c r="C24" s="9" t="n">
        <v>126</v>
      </c>
      <c r="D24" s="9" t="n">
        <v>166</v>
      </c>
      <c r="E24" s="9" t="n">
        <v>85</v>
      </c>
      <c r="F24" s="9" t="n">
        <v>56</v>
      </c>
      <c r="G24" s="9" t="n">
        <v>11</v>
      </c>
      <c r="H24" s="9" t="n">
        <v>460</v>
      </c>
    </row>
    <row r="25">
      <c r="A25" s="3" t="s">
        <v>55</v>
      </c>
      <c r="B25" s="9" t="n">
        <v>7</v>
      </c>
      <c r="C25" s="9" t="n">
        <v>135</v>
      </c>
      <c r="D25" s="9" t="n">
        <v>161</v>
      </c>
      <c r="E25" s="9" t="n">
        <v>95</v>
      </c>
      <c r="F25" s="9" t="n">
        <v>50</v>
      </c>
      <c r="G25" s="9" t="n">
        <v>16</v>
      </c>
      <c r="H25" s="9" t="n">
        <v>464</v>
      </c>
    </row>
    <row r="26">
      <c r="A26" s="3" t="s">
        <v>56</v>
      </c>
      <c r="B26" s="9" t="n">
        <v>4</v>
      </c>
      <c r="C26" s="9" t="n">
        <v>115</v>
      </c>
      <c r="D26" s="9" t="n">
        <v>152</v>
      </c>
      <c r="E26" s="9" t="n">
        <v>94</v>
      </c>
      <c r="F26" s="9" t="n">
        <v>42</v>
      </c>
      <c r="G26" s="9" t="n">
        <v>8</v>
      </c>
      <c r="H26" s="9" t="n">
        <v>415</v>
      </c>
    </row>
    <row r="27">
      <c r="A27" s="3" t="s">
        <v>48</v>
      </c>
      <c r="B27" s="8" t="s">
        <v>81</v>
      </c>
      <c r="C27" s="8" t="s">
        <v>82</v>
      </c>
      <c r="D27" s="8" t="s">
        <v>83</v>
      </c>
      <c r="E27" s="8" t="s">
        <v>84</v>
      </c>
      <c r="F27" s="8" t="s">
        <v>85</v>
      </c>
      <c r="G27" s="8" t="s">
        <v>86</v>
      </c>
      <c r="H27" s="8" t="s">
        <v>90</v>
      </c>
    </row>
    <row r="28">
      <c r="A28" s="3" t="s">
        <v>51</v>
      </c>
      <c r="B28" s="10" t="n">
        <v>0.0401785714285714</v>
      </c>
      <c r="C28" s="10" t="n">
        <v>0.350446428571429</v>
      </c>
      <c r="D28" s="10" t="n">
        <v>0.287946428571429</v>
      </c>
      <c r="E28" s="10" t="n">
        <v>0.214285714285714</v>
      </c>
      <c r="F28" s="10" t="n">
        <v>0.0982142857142857</v>
      </c>
      <c r="G28" s="10" t="n">
        <v>0.00892857142857143</v>
      </c>
      <c r="H28" s="10" t="n">
        <v>1</v>
      </c>
    </row>
    <row r="29">
      <c r="A29" s="3" t="s">
        <v>52</v>
      </c>
      <c r="B29" s="10" t="n">
        <v>0.038560411311054</v>
      </c>
      <c r="C29" s="10" t="n">
        <v>0.318766066838046</v>
      </c>
      <c r="D29" s="10" t="n">
        <v>0.318766066838046</v>
      </c>
      <c r="E29" s="10" t="n">
        <v>0.22107969151671</v>
      </c>
      <c r="F29" s="10" t="n">
        <v>0.0796915167095116</v>
      </c>
      <c r="G29" s="10" t="n">
        <v>0.0231362467866324</v>
      </c>
      <c r="H29" s="10" t="n">
        <v>1</v>
      </c>
    </row>
    <row r="30">
      <c r="A30" s="3" t="s">
        <v>53</v>
      </c>
      <c r="B30" s="10" t="n">
        <v>0.0110864745011086</v>
      </c>
      <c r="C30" s="10" t="n">
        <v>0.34589800443459</v>
      </c>
      <c r="D30" s="10" t="n">
        <v>0.334811529933481</v>
      </c>
      <c r="E30" s="10" t="n">
        <v>0.195121951219512</v>
      </c>
      <c r="F30" s="10" t="n">
        <v>0.108647450110865</v>
      </c>
      <c r="G30" s="10" t="n">
        <v>0.00443458980044346</v>
      </c>
      <c r="H30" s="10" t="n">
        <v>1</v>
      </c>
    </row>
    <row r="31">
      <c r="A31" s="3" t="s">
        <v>54</v>
      </c>
      <c r="B31" s="10" t="n">
        <v>0.0347826086956522</v>
      </c>
      <c r="C31" s="10" t="n">
        <v>0.273913043478261</v>
      </c>
      <c r="D31" s="10" t="n">
        <v>0.360869565217391</v>
      </c>
      <c r="E31" s="10" t="n">
        <v>0.184782608695652</v>
      </c>
      <c r="F31" s="10" t="n">
        <v>0.121739130434783</v>
      </c>
      <c r="G31" s="10" t="n">
        <v>0.0239130434782609</v>
      </c>
      <c r="H31" s="10" t="n">
        <v>1</v>
      </c>
    </row>
    <row r="32">
      <c r="A32" s="3" t="s">
        <v>55</v>
      </c>
      <c r="B32" s="10" t="n">
        <v>0.0150862068965517</v>
      </c>
      <c r="C32" s="10" t="n">
        <v>0.290948275862069</v>
      </c>
      <c r="D32" s="10" t="n">
        <v>0.34698275862069</v>
      </c>
      <c r="E32" s="10" t="n">
        <v>0.204741379310345</v>
      </c>
      <c r="F32" s="10" t="n">
        <v>0.107758620689655</v>
      </c>
      <c r="G32" s="10" t="n">
        <v>0.0344827586206897</v>
      </c>
      <c r="H32" s="10" t="n">
        <v>1</v>
      </c>
    </row>
    <row r="33">
      <c r="A33" s="3" t="s">
        <v>56</v>
      </c>
      <c r="B33" s="10" t="n">
        <v>0.00963855421686747</v>
      </c>
      <c r="C33" s="10" t="n">
        <v>0.27710843373494</v>
      </c>
      <c r="D33" s="10" t="n">
        <v>0.366265060240964</v>
      </c>
      <c r="E33" s="10" t="n">
        <v>0.226506024096386</v>
      </c>
      <c r="F33" s="10" t="n">
        <v>0.101204819277108</v>
      </c>
      <c r="G33" s="10" t="n">
        <v>0.0192771084337349</v>
      </c>
      <c r="H33" s="10" t="n">
        <v>1</v>
      </c>
    </row>
  </sheetData>
  <pageMargins left="0.7" right="0.7" top="0.75" bottom="0.75" header="0.3" footer="0.3"/>
  <pageSetup paperSize="9" orientation="portrait" horizontalDpi="300" verticalDpi="300" r:id="rId2"/>
  <tableParts count="4">
    <tablePart r:id="rId11"/>
    <tablePart r:id="rId12"/>
    <tablePart r:id="rId13"/>
    <tablePart r:id="rId14"/>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s>
  <sheetData>
    <row r="1">
      <c r="A1" s="7" t="s">
        <v>91</v>
      </c>
    </row>
    <row r="2">
      <c r="A2" t="s">
        <v>46</v>
      </c>
    </row>
    <row r="3">
      <c r="A3" t="s">
        <v>58</v>
      </c>
    </row>
    <row r="4">
      <c r="A4" t="s">
        <v>47</v>
      </c>
    </row>
    <row r="5">
      <c r="A5" s="5" t="str">
        <f>=HYPERLINK("#'Table_of_contents'!A10", "Return to table of contents")</f>
      </c>
    </row>
    <row r="6">
      <c r="A6" s="3" t="s">
        <v>48</v>
      </c>
      <c r="B6" s="8" t="s">
        <v>92</v>
      </c>
      <c r="C6" s="8" t="s">
        <v>93</v>
      </c>
      <c r="D6" s="8" t="s">
        <v>94</v>
      </c>
      <c r="E6" s="8" t="s">
        <v>95</v>
      </c>
      <c r="F6" s="8" t="s">
        <v>96</v>
      </c>
      <c r="G6" s="8" t="s">
        <v>50</v>
      </c>
    </row>
    <row r="7">
      <c r="A7" s="3" t="s">
        <v>51</v>
      </c>
      <c r="B7" s="9" t="n">
        <v>1669</v>
      </c>
      <c r="C7" s="9" t="n">
        <v>824</v>
      </c>
      <c r="D7" s="9" t="n">
        <v>1251</v>
      </c>
      <c r="E7" s="9" t="n">
        <v>42</v>
      </c>
      <c r="F7" s="9" t="n">
        <v>430</v>
      </c>
      <c r="G7" s="9" t="n">
        <v>4216</v>
      </c>
    </row>
    <row r="8">
      <c r="A8" s="3" t="s">
        <v>52</v>
      </c>
      <c r="B8" s="9" t="n">
        <v>1464</v>
      </c>
      <c r="C8" s="9" t="n">
        <v>666</v>
      </c>
      <c r="D8" s="9" t="n">
        <v>1198</v>
      </c>
      <c r="E8" s="9" t="n">
        <v>50</v>
      </c>
      <c r="F8" s="9" t="n">
        <v>362</v>
      </c>
      <c r="G8" s="9" t="n">
        <v>3740</v>
      </c>
    </row>
    <row r="9">
      <c r="A9" s="3" t="s">
        <v>53</v>
      </c>
      <c r="B9" s="9" t="n">
        <v>1675</v>
      </c>
      <c r="C9" s="9" t="n">
        <v>775</v>
      </c>
      <c r="D9" s="9" t="n">
        <v>1048</v>
      </c>
      <c r="E9" s="9" t="n">
        <v>31</v>
      </c>
      <c r="F9" s="9" t="n">
        <v>418</v>
      </c>
      <c r="G9" s="9" t="n">
        <v>3947</v>
      </c>
    </row>
    <row r="10">
      <c r="A10" s="3" t="s">
        <v>54</v>
      </c>
      <c r="B10" s="9" t="n">
        <v>1442</v>
      </c>
      <c r="C10" s="9" t="n">
        <v>863</v>
      </c>
      <c r="D10" s="9" t="n">
        <v>1209</v>
      </c>
      <c r="E10" s="9" t="n">
        <v>26</v>
      </c>
      <c r="F10" s="9" t="n">
        <v>568</v>
      </c>
      <c r="G10" s="9" t="n">
        <v>4108</v>
      </c>
    </row>
    <row r="11">
      <c r="A11" s="3" t="s">
        <v>55</v>
      </c>
      <c r="B11" s="9" t="n">
        <v>1455</v>
      </c>
      <c r="C11" s="9" t="n">
        <v>978</v>
      </c>
      <c r="D11" s="9" t="n">
        <v>1277</v>
      </c>
      <c r="E11" s="9" t="n">
        <v>35</v>
      </c>
      <c r="F11" s="9" t="n">
        <v>513</v>
      </c>
      <c r="G11" s="9" t="n">
        <v>4258</v>
      </c>
    </row>
    <row r="12">
      <c r="A12" s="3" t="s">
        <v>56</v>
      </c>
      <c r="B12" s="9" t="n">
        <v>1408</v>
      </c>
      <c r="C12" s="9" t="n">
        <v>941</v>
      </c>
      <c r="D12" s="9" t="n">
        <v>1205</v>
      </c>
      <c r="E12" s="9" t="n">
        <v>25</v>
      </c>
      <c r="F12" s="9" t="n">
        <v>528</v>
      </c>
      <c r="G12" s="9" t="n">
        <v>4107</v>
      </c>
    </row>
    <row r="13">
      <c r="A13" s="3" t="s">
        <v>48</v>
      </c>
      <c r="B13" s="8" t="s">
        <v>92</v>
      </c>
      <c r="C13" s="8" t="s">
        <v>93</v>
      </c>
      <c r="D13" s="8" t="s">
        <v>94</v>
      </c>
      <c r="E13" s="8" t="s">
        <v>95</v>
      </c>
      <c r="F13" s="8" t="s">
        <v>96</v>
      </c>
      <c r="G13" s="8" t="s">
        <v>50</v>
      </c>
    </row>
    <row r="14">
      <c r="A14" s="3" t="s">
        <v>51</v>
      </c>
      <c r="B14" s="10" t="n">
        <v>0.395872865275142</v>
      </c>
      <c r="C14" s="10" t="n">
        <v>0.195445920303605</v>
      </c>
      <c r="D14" s="10" t="n">
        <v>0.296726755218216</v>
      </c>
      <c r="E14" s="10" t="n">
        <v>0.00996204933586338</v>
      </c>
      <c r="F14" s="10" t="n">
        <v>0.101992409867173</v>
      </c>
      <c r="G14" s="10" t="n">
        <v>1</v>
      </c>
    </row>
    <row r="15">
      <c r="A15" s="3" t="s">
        <v>52</v>
      </c>
      <c r="B15" s="10" t="n">
        <v>0.39144385026738</v>
      </c>
      <c r="C15" s="10" t="n">
        <v>0.17807486631016</v>
      </c>
      <c r="D15" s="10" t="n">
        <v>0.320320855614973</v>
      </c>
      <c r="E15" s="10" t="n">
        <v>0.0133689839572193</v>
      </c>
      <c r="F15" s="10" t="n">
        <v>0.0967914438502674</v>
      </c>
      <c r="G15" s="10" t="n">
        <v>1</v>
      </c>
    </row>
    <row r="16">
      <c r="A16" s="3" t="s">
        <v>53</v>
      </c>
      <c r="B16" s="10" t="n">
        <v>0.424372941474538</v>
      </c>
      <c r="C16" s="10" t="n">
        <v>0.196351659488219</v>
      </c>
      <c r="D16" s="10" t="n">
        <v>0.265518115024069</v>
      </c>
      <c r="E16" s="10" t="n">
        <v>0.00785406637952876</v>
      </c>
      <c r="F16" s="10" t="n">
        <v>0.105903217633646</v>
      </c>
      <c r="G16" s="10" t="n">
        <v>1</v>
      </c>
    </row>
    <row r="17">
      <c r="A17" s="3" t="s">
        <v>54</v>
      </c>
      <c r="B17" s="10" t="n">
        <v>0.351022395326193</v>
      </c>
      <c r="C17" s="10" t="n">
        <v>0.210077896786758</v>
      </c>
      <c r="D17" s="10" t="n">
        <v>0.294303797468354</v>
      </c>
      <c r="E17" s="10" t="n">
        <v>0.00632911392405063</v>
      </c>
      <c r="F17" s="10" t="n">
        <v>0.138266796494645</v>
      </c>
      <c r="G17" s="10" t="n">
        <v>1</v>
      </c>
    </row>
    <row r="18">
      <c r="A18" s="3" t="s">
        <v>55</v>
      </c>
      <c r="B18" s="10" t="n">
        <v>0.341709722874589</v>
      </c>
      <c r="C18" s="10" t="n">
        <v>0.229685298262095</v>
      </c>
      <c r="D18" s="10" t="n">
        <v>0.299906059182715</v>
      </c>
      <c r="E18" s="10" t="n">
        <v>0.00821982151244716</v>
      </c>
      <c r="F18" s="10" t="n">
        <v>0.120479098168154</v>
      </c>
      <c r="G18" s="10" t="n">
        <v>1</v>
      </c>
    </row>
    <row r="19">
      <c r="A19" s="3" t="s">
        <v>56</v>
      </c>
      <c r="B19" s="10" t="n">
        <v>0.342829315802289</v>
      </c>
      <c r="C19" s="10" t="n">
        <v>0.229121012904797</v>
      </c>
      <c r="D19" s="10" t="n">
        <v>0.293401509617726</v>
      </c>
      <c r="E19" s="10" t="n">
        <v>0.00608716824933041</v>
      </c>
      <c r="F19" s="10" t="n">
        <v>0.128560993425858</v>
      </c>
      <c r="G19" s="10" t="n">
        <v>1</v>
      </c>
    </row>
  </sheetData>
  <pageMargins left="0.7" right="0.7" top="0.75" bottom="0.75" header="0.3" footer="0.3"/>
  <pageSetup paperSize="9" orientation="portrait" horizontalDpi="300" verticalDpi="300" r:id="rId2"/>
  <tableParts count="2">
    <tablePart r:id="rId15"/>
    <tablePart r:id="rId16"/>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NISRA Statistical Support Branch</dc:creator>
  <cp:lastModifiedBy>NISRA Statistical Support Branch</cp:lastModifiedBy>
  <dcterms:created xsi:type="dcterms:W3CDTF">2026-03-11T10:10:42Z</dcterms:created>
  <dc:title>Probation Board for Northern Ireland (PBNI) Annual Caseload Statistics 2024/25 Statistical Tables</dc:title>
  <dc:subject>Probation Statistics</dc:subject>
  <cp:category>Government</cp:category>
</coreProperties>
</file>