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tables/table3.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4.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5.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worksheets/sheet7.xml" ContentType="application/vnd.openxmlformats-officedocument.spreadsheetml.worksheet+xml"/>
  <Override PartName="/xl/drawings/drawing7.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worksheets/sheet8.xml" ContentType="application/vnd.openxmlformats-officedocument.spreadsheetml.worksheet+xml"/>
  <Override PartName="/xl/drawings/drawing8.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worksheets/sheet10.xml" ContentType="application/vnd.openxmlformats-officedocument.spreadsheetml.worksheet+xml"/>
  <Override PartName="/xl/drawings/drawing10.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worksheets/sheet11.xml" ContentType="application/vnd.openxmlformats-officedocument.spreadsheetml.worksheet+xml"/>
  <Override PartName="/xl/drawings/drawing11.xml" ContentType="application/vnd.openxmlformats-officedocument.drawing+xml"/>
  <Override PartName="/xl/tables/table16.xml" ContentType="application/vnd.openxmlformats-officedocument.spreadsheetml.table+xml"/>
  <Override PartName="/xl/worksheets/sheet12.xml" ContentType="application/vnd.openxmlformats-officedocument.spreadsheetml.worksheet+xml"/>
  <Override PartName="/xl/drawings/drawing12.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worksheets/sheet13.xml" ContentType="application/vnd.openxmlformats-officedocument.spreadsheetml.worksheet+xml"/>
  <Override PartName="/xl/drawings/drawing13.xml" ContentType="application/vnd.openxmlformats-officedocument.drawing+xml"/>
  <Override PartName="/xl/tables/table19.xml" ContentType="application/vnd.openxmlformats-officedocument.spreadsheetml.table+xml"/>
  <Override PartName="/xl/worksheets/sheet14.xml" ContentType="application/vnd.openxmlformats-officedocument.spreadsheetml.worksheet+xml"/>
  <Override PartName="/xl/drawings/drawing14.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worksheets/sheet15.xml" ContentType="application/vnd.openxmlformats-officedocument.spreadsheetml.worksheet+xml"/>
  <Override PartName="/xl/drawings/drawing15.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ver" sheetId="1" state="visible" r:id="rId1"/>
    <sheet name="Table_of_contents" sheetId="2" state="visible" r:id="rId2"/>
    <sheet name="Notes" sheetId="3" state="visible" r:id="rId3"/>
    <sheet name="1" sheetId="4" state="visible" r:id="rId4"/>
    <sheet name="2" sheetId="5" state="visible" r:id="rId5"/>
    <sheet name="3" sheetId="6" state="visible" r:id="rId6"/>
    <sheet name="4" sheetId="7" state="visible" r:id="rId7"/>
    <sheet name="5" sheetId="8" state="visible" r:id="rId8"/>
    <sheet name="6" sheetId="9" state="visible" r:id="rId9"/>
    <sheet name="7" sheetId="10" state="visible" r:id="rId10"/>
    <sheet name="8" sheetId="11" state="visible" r:id="rId11"/>
    <sheet name="9" sheetId="12" state="visible" r:id="rId12"/>
    <sheet name="10" sheetId="13" state="visible" r:id="rId13"/>
    <sheet name="11" sheetId="14" state="visible" r:id="rId14"/>
    <sheet name="12" sheetId="15" state="visible" r:id="rId15"/>
  </sheets>
</workbook>
</file>

<file path=xl/sharedStrings.xml><?xml version="1.0" encoding="utf-8"?>
<sst xmlns="http://schemas.openxmlformats.org/spreadsheetml/2006/main" count="177" uniqueCount="177">
  <si>
    <t xml:space="preserve">Probation Board for Northern Ireland (PBNI) Quarterly Caseload Statistics</t>
  </si>
  <si>
    <t xml:space="preserve">Quarter 3 2024/25 Statistical Tables</t>
  </si>
  <si>
    <t xml:space="preserve">These tables present data on the caseload i.e. the number of individual Orders and Licences being supervised by the Probation Board for Northern Ireland (PBNI) as of  31 December 2024  by type of Order/Licence along with comparisons with previous quarters.
Data are also presented at service user level as individual service users can be under supervision with PBNI for multiple Orders/Licences at any given time.  In particular, breakdowns by age is provided as well as some detail on the assessment of service users’ likelihood to reoffend and those identified as higher risk.
The tables also present data on the number of reports completed by PBNI and the number of victims registered with PBNI throughout the quarter.  These figures should be treated as provisional as they may be revised when figures are finalised during the production of the end of year annual report.</t>
  </si>
  <si>
    <t xml:space="preserve">Linked report:</t>
  </si>
  <si>
    <t xml:space="preserve">PBNI Quarterly Caseload Statistics, Quarter 3, 2024/25</t>
  </si>
  <si>
    <t xml:space="preserve">Theme:</t>
  </si>
  <si>
    <t xml:space="preserve">Crime, justice and law</t>
  </si>
  <si>
    <t xml:space="preserve">Coverage:</t>
  </si>
  <si>
    <t xml:space="preserve">Northern Ireland</t>
  </si>
  <si>
    <t xml:space="preserve">Frequency:</t>
  </si>
  <si>
    <t xml:space="preserve">Quarterly</t>
  </si>
  <si>
    <t xml:space="preserve">Date of publication:</t>
  </si>
  <si>
    <t xml:space="preserve">26 February 2025</t>
  </si>
  <si>
    <t xml:space="preserve">The next publication date will be in May 2025 (exact date to be confirmed).</t>
  </si>
  <si>
    <t xml:space="preserve">Produced by:</t>
  </si>
  <si>
    <t xml:space="preserve">Statistics and Research Branch
Probation Board for Northern Ireland
80-90 North Street
Belfast BT1 1LD</t>
  </si>
  <si>
    <t xml:space="preserve">Email:</t>
  </si>
  <si>
    <t xml:space="preserve">statsandresearch@probation-ni.gov.uk</t>
  </si>
  <si>
    <t xml:space="preserve">Telephone:</t>
  </si>
  <si>
    <t xml:space="preserve">028 9052 2522</t>
  </si>
  <si>
    <t xml:space="preserve">Table of contents</t>
  </si>
  <si>
    <t xml:space="preserve">This worksheet contains one table</t>
  </si>
  <si>
    <t xml:space="preserve">Notes related to the data in this spreadsheet.</t>
  </si>
  <si>
    <t xml:space="preserve">Footnote number</t>
  </si>
  <si>
    <t xml:space="preserve">Footnote text</t>
  </si>
  <si>
    <t xml:space="preserve">Note 1</t>
  </si>
  <si>
    <t xml:space="preserve">Counts are reported by number of orders rather than individuals involved i.e. service users can be subject to multiple orders.  For this reason, figures can’t be directly compared to those produced by the Youth Justice Agency.</t>
  </si>
  <si>
    <t xml:space="preserve">Note 2</t>
  </si>
  <si>
    <t xml:space="preserve">Assessment, Case Management &amp; Evaluation System (ACE) is used to assess the likelihood of re-offending within a two-year period, based on the prevalence of various social, personal, and offending related issues.  A scoring system is used to identify the likelihood of re-offending with a score of 0 to 15 indicating a low risk, a score of 16 to 29 indicating a medium risk and a score of 30 or more indicating a high risk.</t>
  </si>
  <si>
    <t xml:space="preserve">Note 3</t>
  </si>
  <si>
    <t xml:space="preserve">Public Protection Arrangements for Northern Ireland (PPANI) provides assessment and management of the risks posed by certain sexual and violent individuals.  Service users categorised under PPANI are assigned a category from one to three, with Category 1 indicating low risk and Category 3 indicating high risk.</t>
  </si>
  <si>
    <t xml:space="preserve">Note 4</t>
  </si>
  <si>
    <t xml:space="preserve">Service users who have been assessed as Significant Risk of Serious Harm to Others (SROSH), are considered to present a high likelihood of committing a further offence, causing serious harm.</t>
  </si>
  <si>
    <t xml:space="preserve">Note 5</t>
  </si>
  <si>
    <t xml:space="preserve">Other Orders/Licences include Custody Probation Orders, Extended Custodial Sentences (ECS), GB Transfer Licences, Indeterminate Custodial Sentences (ICS), Juvenile Justice Centre Orders (JJCO), Life Sentence Licences, Sex Offender Licences, Supervised Activity Orders and Non Statutory Orders.</t>
  </si>
  <si>
    <t xml:space="preserve">Note 6</t>
  </si>
  <si>
    <t xml:space="preserve">Short Adjournment Reports (SARs) were not introduced until 2023.</t>
  </si>
  <si>
    <t xml:space="preserve">Note 7</t>
  </si>
  <si>
    <t xml:space="preserve">Other Reports include Probation Officers Report, Recall Report, Substance Misuse Court (SMC) Progress Report, SMC Suitability Report, SMC Assessment &amp; Intervention Report, Revocation and Home Circumstances Report.</t>
  </si>
  <si>
    <t xml:space="preserve">Note 8</t>
  </si>
  <si>
    <t xml:space="preserve">All victim registration schemes in Northern Ireland are voluntary, so victims won’t receive information about the sentence of the person who has offended unless they have registered.</t>
  </si>
  <si>
    <t xml:space="preserve">Table 1: Service users and caseload supervised by PBNI, 31 March 2021 to 31 December 2024</t>
  </si>
  <si>
    <t xml:space="preserve">Source: PBNI Quarterly Caseload, Quarter 3 2024/25</t>
  </si>
  <si>
    <t xml:space="preserve">Some shorthand is used in this table, PBNI = Probation Board for Northern Ireland</t>
  </si>
  <si>
    <t xml:space="preserve">Point in time</t>
  </si>
  <si>
    <t xml:space="preserve">Total PBNI caseload</t>
  </si>
  <si>
    <t xml:space="preserve">Total service users</t>
  </si>
  <si>
    <t xml:space="preserve">31 March 2021</t>
  </si>
  <si>
    <t xml:space="preserve">30 June 2021</t>
  </si>
  <si>
    <t xml:space="preserve">30 September 2021</t>
  </si>
  <si>
    <t xml:space="preserve">31 December 2021</t>
  </si>
  <si>
    <t xml:space="preserve">31 March 2022</t>
  </si>
  <si>
    <t xml:space="preserve">30 June 2022</t>
  </si>
  <si>
    <t xml:space="preserve">30 September 2022</t>
  </si>
  <si>
    <t xml:space="preserve">31 December 2022</t>
  </si>
  <si>
    <t xml:space="preserve">31 March 2023</t>
  </si>
  <si>
    <t xml:space="preserve">30 June 2023</t>
  </si>
  <si>
    <t xml:space="preserve">30 September 2023</t>
  </si>
  <si>
    <t xml:space="preserve">31 December 2023</t>
  </si>
  <si>
    <t xml:space="preserve">31 March 2024</t>
  </si>
  <si>
    <t xml:space="preserve">30 June 2024</t>
  </si>
  <si>
    <t xml:space="preserve">30 September 2024</t>
  </si>
  <si>
    <t xml:space="preserve">31 December 2024</t>
  </si>
  <si>
    <t xml:space="preserve">Table 2: Caseload supervised by PBNI by type of supervision, 31 December 2022 to 31 December 2024</t>
  </si>
  <si>
    <t xml:space="preserve">Community supervision</t>
  </si>
  <si>
    <t xml:space="preserve">Custody supervision</t>
  </si>
  <si>
    <t xml:space="preserve">Table 3: PBNI caseload by type of Order/Licence, 31 December 2022 to 31 December 2024</t>
  </si>
  <si>
    <t xml:space="preserve">This worksheet contains two tables presented vertically. Some cells refer to notes which can be found in a table on the notes worksheet.</t>
  </si>
  <si>
    <t xml:space="preserve">Type of Order/Licence</t>
  </si>
  <si>
    <t xml:space="preserve">Combination Order</t>
  </si>
  <si>
    <t xml:space="preserve">Community Service Order (CSO)</t>
  </si>
  <si>
    <t xml:space="preserve">Custody Probation Order</t>
  </si>
  <si>
    <t xml:space="preserve">Juvenile Justice Centre Order (JJCO) [Note 1]</t>
  </si>
  <si>
    <t xml:space="preserve">Probation Order (PO)</t>
  </si>
  <si>
    <t xml:space="preserve">Enhanced Combination Order (ECO)</t>
  </si>
  <si>
    <t xml:space="preserve">Supervision and Treatment Order</t>
  </si>
  <si>
    <t xml:space="preserve">Supervised Activity Order</t>
  </si>
  <si>
    <t xml:space="preserve">Determinate Custodial Sentence (DCS)</t>
  </si>
  <si>
    <t xml:space="preserve">Life Sentence Licence</t>
  </si>
  <si>
    <t xml:space="preserve">Sex Offender Licence</t>
  </si>
  <si>
    <t xml:space="preserve">GB Transfer Licence</t>
  </si>
  <si>
    <t xml:space="preserve">Extended Custodial Sentence (ECS)</t>
  </si>
  <si>
    <t xml:space="preserve">Indeterminate Custodial Sentence (ICS)</t>
  </si>
  <si>
    <t xml:space="preserve">Remand/Sentence</t>
  </si>
  <si>
    <t xml:space="preserve">Other Non Statutory</t>
  </si>
  <si>
    <t xml:space="preserve">Table 4: Service users supervised by PBNI by age, 31 December 2022 to 31 December 2024</t>
  </si>
  <si>
    <t xml:space="preserve">Under 20</t>
  </si>
  <si>
    <t xml:space="preserve">20 to 29</t>
  </si>
  <si>
    <t xml:space="preserve">30 to 39</t>
  </si>
  <si>
    <t xml:space="preserve">40 to 49</t>
  </si>
  <si>
    <t xml:space="preserve">50 to 59</t>
  </si>
  <si>
    <t xml:space="preserve">60 and over</t>
  </si>
  <si>
    <t xml:space="preserve">Table 5: Service users supervised by PBNI by ACE category [Note 2], 31 December 2022 to 31 December 2024</t>
  </si>
  <si>
    <t xml:space="preserve">Some shorthand is used in this table, PBNI = Probation Board for Northern Ireland, ACE = Assessment, Case Management &amp; Evaluation System</t>
  </si>
  <si>
    <t xml:space="preserve">ACE category [Note 2]</t>
  </si>
  <si>
    <t xml:space="preserve">High</t>
  </si>
  <si>
    <t xml:space="preserve">Medium</t>
  </si>
  <si>
    <t xml:space="preserve">Low</t>
  </si>
  <si>
    <t xml:space="preserve">No ACE completed [Note 2]</t>
  </si>
  <si>
    <t xml:space="preserve">% of service users with ACE assessment completed [Note 2]</t>
  </si>
  <si>
    <t xml:space="preserve">Table 6: Service users categorised under PPANI [Note 3] by category, 31 December 2022 to 31 December 2024</t>
  </si>
  <si>
    <t xml:space="preserve">Some shorthand is used in this table, PBNI = Probation Board for Northern Ireland, PPANI = Public Protection Arrangements for Northern Ireland</t>
  </si>
  <si>
    <t xml:space="preserve">PPANI category [Note 3]</t>
  </si>
  <si>
    <t xml:space="preserve">Category 1</t>
  </si>
  <si>
    <t xml:space="preserve">Category 2</t>
  </si>
  <si>
    <t xml:space="preserve">Category 3</t>
  </si>
  <si>
    <t xml:space="preserve">Total service users categorised under PPANI [Note 3]</t>
  </si>
  <si>
    <t xml:space="preserve">% of service users categorised under PPANI [Note 3]</t>
  </si>
  <si>
    <t xml:space="preserve">Table 7: Service users assessed as SROSH [Note 4] by Directorate, 31 December 2022 to 31 December 2024</t>
  </si>
  <si>
    <t xml:space="preserve">Some shorthand is used in this table, PBNI = Probation Board for Northern Ireland, SROSH = Significant Risk of Serious Harm to Others</t>
  </si>
  <si>
    <t xml:space="preserve">PBNI Directorate</t>
  </si>
  <si>
    <t xml:space="preserve">Belfast</t>
  </si>
  <si>
    <t xml:space="preserve">Prison</t>
  </si>
  <si>
    <t xml:space="preserve">Rural</t>
  </si>
  <si>
    <t xml:space="preserve">Other</t>
  </si>
  <si>
    <t xml:space="preserve">Specialist</t>
  </si>
  <si>
    <t xml:space="preserve">Total service users assessed as SROSH [Note 4]</t>
  </si>
  <si>
    <t xml:space="preserve">% of service users assessed as SROSH [Note 4]</t>
  </si>
  <si>
    <t xml:space="preserve">Table 8: New caseload supervised by PBNI and count of service users involved, Quarter 4 2020/21 to Quarter  3 2024/25</t>
  </si>
  <si>
    <t xml:space="preserve">Quarter</t>
  </si>
  <si>
    <t xml:space="preserve">New PBNI caseload</t>
  </si>
  <si>
    <t xml:space="preserve">Service users involved</t>
  </si>
  <si>
    <t xml:space="preserve">January to March 2021</t>
  </si>
  <si>
    <t xml:space="preserve">April to June 2021</t>
  </si>
  <si>
    <t xml:space="preserve">July to September 2021</t>
  </si>
  <si>
    <t xml:space="preserve">October to December 2021</t>
  </si>
  <si>
    <t xml:space="preserve">January to March 2022</t>
  </si>
  <si>
    <t xml:space="preserve">April to June 2022</t>
  </si>
  <si>
    <t xml:space="preserve">July to September 2022</t>
  </si>
  <si>
    <t xml:space="preserve">October to December 2022</t>
  </si>
  <si>
    <t xml:space="preserve">January to March 2023</t>
  </si>
  <si>
    <t xml:space="preserve">April to June 2023</t>
  </si>
  <si>
    <t xml:space="preserve">July to September 2023</t>
  </si>
  <si>
    <t xml:space="preserve">October to December 2023</t>
  </si>
  <si>
    <t xml:space="preserve">January to March 2024</t>
  </si>
  <si>
    <t xml:space="preserve">April to June 2024</t>
  </si>
  <si>
    <t xml:space="preserve">July to September 2024</t>
  </si>
  <si>
    <t xml:space="preserve">October to December 2024</t>
  </si>
  <si>
    <t xml:space="preserve">Table 9: New caseload supervised by PBNI by type of Order/Licence, Quarter 3 2022/23 to Quarter 3 2024/25</t>
  </si>
  <si>
    <t xml:space="preserve">January to March
2023</t>
  </si>
  <si>
    <t xml:space="preserve">April to June
2023</t>
  </si>
  <si>
    <t xml:space="preserve">January to March
2024</t>
  </si>
  <si>
    <t xml:space="preserve">April to June
2024</t>
  </si>
  <si>
    <t xml:space="preserve">All other Orders/Licences [Note 5]</t>
  </si>
  <si>
    <t xml:space="preserve">Table 10: Reports completed by PBNI, Quarter 4 2020/21 to 3 2024/25</t>
  </si>
  <si>
    <t xml:space="preserve">Total reports completed (including letters)</t>
  </si>
  <si>
    <t xml:space="preserve">Total reports completed (excluding letters)</t>
  </si>
  <si>
    <t xml:space="preserve">Table 11: Reports completed by PBNI by type of report, Quarter 3 2022/23 to Quarter 3 2024/25</t>
  </si>
  <si>
    <t xml:space="preserve">Some shorthand is used in this table, PBNI = Probation Board for Northern Ireland, z = Not applicable</t>
  </si>
  <si>
    <t xml:space="preserve">Type of Report</t>
  </si>
  <si>
    <t xml:space="preserve">Addendum Report</t>
  </si>
  <si>
    <t xml:space="preserve">Breach Report</t>
  </si>
  <si>
    <t xml:space="preserve">Crown Court Report (CCR)/Pre Sentence Report (PSR)</t>
  </si>
  <si>
    <t xml:space="preserve">Magistrates’ Court Report (MCR)</t>
  </si>
  <si>
    <t xml:space="preserve">Short Adjournment Report (SAR) [Note 6]</t>
  </si>
  <si>
    <t xml:space="preserve">z</t>
  </si>
  <si>
    <t xml:space="preserve">Other report [Note 7]</t>
  </si>
  <si>
    <t xml:space="preserve">Letter to court</t>
  </si>
  <si>
    <t xml:space="preserve">Missing report type</t>
  </si>
  <si>
    <t xml:space="preserve">Table 12: Victims registered [Note 8] with PBNI, Quarter 4 2020/21 to 3 2024/25</t>
  </si>
  <si>
    <t xml:space="preserve">Total victims registered
[Note 8]</t>
  </si>
  <si>
    <t xml:space="preserve">New victims registered
[Note 8]</t>
  </si>
  <si>
    <t xml:space="preserve">Worksheet name</t>
  </si>
  <si>
    <t xml:space="preserve">Worksheet title</t>
  </si>
  <si>
    <t xml:space="preserve">Notes</t>
  </si>
  <si>
    <t xml:space="preserve">1</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</si>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</sst>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
    <numFmt numFmtId="167" formatCode="0.0%"/>
  </numFmts>
  <fonts count="8">
    <font>
      <sz val="11"/>
      <color rgb="FF000000"/>
      <name val="Calibri"/>
      <family val="2"/>
      <scheme val="minor"/>
    </font>
    <font>
      <sz val="16"/>
      <color rgb="FF000000"/>
      <name val="Calibri"/>
      <b/>
    </font>
    <font>
      <sz val="14"/>
      <color rgb="FF000000"/>
      <name val="Calibri"/>
      <b/>
    </font>
    <font>
      <sz val="11"/>
      <color rgb="FF000000"/>
      <name val="Calibri"/>
      <b/>
    </font>
    <font>
      <sz val="11"/>
      <color rgb="FF000000"/>
      <name val="Calibri"/>
    </font>
    <font>
      <sz val="11"/>
      <color theme="10"/>
      <name val="Calibri"/>
      <u val="single"/>
    </font>
    <font>
      <sz val="11"/>
      <color rgb="FF0563C1"/>
      <name val="Calibri"/>
      <u val="single"/>
    </font>
    <font>
      <sz val="12"/>
      <color rgb="FF000000"/>
      <name val="Calibri"/>
      <b/>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0" fontId="3" fillId="0" borderId="0" xfId="0" applyFont="1" applyAlignment="1">
      <alignment horizontal="left" vertical="bottom" wrapText="1"/>
    </xf>
    <xf numFmtId="0" fontId="4" fillId="0" borderId="0" xfId="0" applyFont="1" applyAlignment="1">
      <alignment vertical="top" wrapText="1"/>
    </xf>
    <xf numFmtId="0" fontId="5" fillId="0" borderId="0" xfId="0" applyFont="1"/>
    <xf numFmtId="0" fontId="6" fillId="0" borderId="0" xfId="0" applyFont="1"/>
    <xf numFmtId="0" fontId="7" fillId="0" borderId="0" xfId="0" applyFont="1"/>
    <xf numFmtId="0" fontId="3" fillId="0" borderId="0" xfId="0" applyFont="1" applyAlignment="1">
      <alignment horizontal="right" vertical="bottom" wrapText="1"/>
    </xf>
    <xf numFmtId="166" fontId="4" fillId="0" borderId="0" xfId="0" applyFont="1" applyNumberFormat="1" applyAlignment="1">
      <alignment horizontal="right"/>
    </xf>
    <xf numFmtId="167" fontId="4" fillId="0" borderId="0" xfId="0" applyFont="1" applyNumberFormat="1" applyAlignment="1">
      <alignment horizontal="right"/>
    </xf>
    <xf numFmtId="0" fontId="6" fillId="0" borderId="0" xfId="0" applyFont="1" applyAlignment="1">
      <alignment horizont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s>
</file>

<file path=xl/tables/table3.xml><?xml version="1.0" encoding="utf-8"?>
<table xmlns="http://schemas.openxmlformats.org/spreadsheetml/2006/main" id="3" name="notes_table" displayName="notes_table" ref="A4:B12" totalsRowCount="0" totalsRowShown="0">
  <tableColumns count="2">
    <tableColumn id="1" name="Footnote number"/>
    <tableColumn id="2" name="Footnote text"/>
  </tableColumns>
  <tableStyleInfo name="none" showFirstColumn="0" showLastColumn="0" showRowStripes="1" showColumnStripes="0"/>
</table>
</file>

<file path=xl/tables/table4.xml><?xml version="1.0" encoding="utf-8"?>
<table xmlns="http://schemas.openxmlformats.org/spreadsheetml/2006/main" id="4" name="table1_service_users_and_caseload_supervised_by_pbni_31.03.2021_to_31.12.2024" displayName="table1_service_users_and_caseload_supervised_by_pbni_31.03.2021_to_31.12.2024" ref="A6:C22" totalsRowCount="0" totalsRowShown="0">
  <tableColumns count="3">
    <tableColumn id="1" name="Point in time"/>
    <tableColumn id="2" name="Total PBNI caseload"/>
    <tableColumn id="3" name="Total service users"/>
  </tableColumns>
  <tableStyleInfo name="none" showFirstColumn="0" showLastColumn="0" showRowStripes="1" showColumnStripes="0"/>
</table>
</file>

<file path=xl/tables/table5.xml><?xml version="1.0" encoding="utf-8"?>
<table xmlns="http://schemas.openxmlformats.org/spreadsheetml/2006/main" id="5" name="table2_caseload_supervised_by_pbni_by_type_of_supervision_31.12.2022_to_31.12.2024" displayName="table2_caseload_supervised_by_pbni_by_type_of_supervision_31.12.2022_to_31.12.2024" ref="A6:D15" totalsRowCount="0" totalsRowShown="0">
  <tableColumns count="4">
    <tableColumn id="1" name="Point in time"/>
    <tableColumn id="2" name="Total PBNI caseload"/>
    <tableColumn id="3" name="Community supervision"/>
    <tableColumn id="4" name="Custody supervision"/>
  </tableColumns>
  <tableStyleInfo name="none" showFirstColumn="0" showLastColumn="0" showRowStripes="1" showColumnStripes="0"/>
</table>
</file>

<file path=xl/tables/table6.xml><?xml version="1.0" encoding="utf-8"?>
<table xmlns="http://schemas.openxmlformats.org/spreadsheetml/2006/main" id="6" name="table3a_pbni_caseload_by_type_of_order_licence_31.12.2022_to_31.12.2024_numbers" displayName="table3a_pbni_caseload_by_type_of_order_licence_31.12.2022_to_31.12.2024_numbers" ref="A6:J23" totalsRowCount="0" totalsRowShown="0">
  <tableColumns count="10">
    <tableColumn id="1" name="Type of Order/Licence"/>
    <tableColumn id="2" name="31 December 2022"/>
    <tableColumn id="3" name="31 March 2023"/>
    <tableColumn id="4" name="30 June 2023"/>
    <tableColumn id="5" name="30 September 2023"/>
    <tableColumn id="6" name="31 December 2023"/>
    <tableColumn id="7" name="31 March 2024"/>
    <tableColumn id="8" name="30 June 2024"/>
    <tableColumn id="9" name="30 September 2024"/>
    <tableColumn id="10" name="31 December 2024"/>
  </tableColumns>
  <tableStyleInfo name="none" showFirstColumn="0" showLastColumn="0" showRowStripes="1" showColumnStripes="0"/>
</table>
</file>

<file path=xl/tables/table7.xml><?xml version="1.0" encoding="utf-8"?>
<table xmlns="http://schemas.openxmlformats.org/spreadsheetml/2006/main" id="7" name="table3b_pbni_caseload_by_type_of_order_licence_31.12.2022_to_31.12.2024_percentages" displayName="table3b_pbni_caseload_by_type_of_order_licence_31.12.2022_to_31.12.2024_percentages" ref="A24:J41" totalsRowCount="0" totalsRowShown="0">
  <tableColumns count="10">
    <tableColumn id="1" name="Type of Order/Licence"/>
    <tableColumn id="2" name="31 December 2022"/>
    <tableColumn id="3" name="31 March 2023"/>
    <tableColumn id="4" name="30 June 2023"/>
    <tableColumn id="5" name="30 September 2023"/>
    <tableColumn id="6" name="31 December 2023"/>
    <tableColumn id="7" name="31 March 2024"/>
    <tableColumn id="8" name="30 June 2024"/>
    <tableColumn id="9" name="30 September 2024"/>
    <tableColumn id="10" name="31 December 2024"/>
  </tableColumns>
  <tableStyleInfo name="none" showFirstColumn="0" showLastColumn="0" showRowStripes="1" showColumnStripes="0"/>
</table>
</file>

<file path=xl/tables/table8.xml><?xml version="1.0" encoding="utf-8"?>
<table xmlns="http://schemas.openxmlformats.org/spreadsheetml/2006/main" id="8" name="table4a_service_users_supervised_by_pbni_by_age_31.12.2022_to_31.12.2024_numbers" displayName="table4a_service_users_supervised_by_pbni_by_age_31.12.2022_to_31.12.2024_numbers" ref="A6:H15" totalsRowCount="0" totalsRowShown="0">
  <tableColumns count="8">
    <tableColumn id="1" name="Point in time"/>
    <tableColumn id="2" name="Under 20"/>
    <tableColumn id="3" name="20 to 29"/>
    <tableColumn id="4" name="30 to 39"/>
    <tableColumn id="5" name="40 to 49"/>
    <tableColumn id="6" name="50 to 59"/>
    <tableColumn id="7" name="60 and over"/>
    <tableColumn id="8" name="Total service users"/>
  </tableColumns>
  <tableStyleInfo name="none" showFirstColumn="0" showLastColumn="0" showRowStripes="1" showColumnStripes="0"/>
</table>
</file>

<file path=xl/tables/table9.xml><?xml version="1.0" encoding="utf-8"?>
<table xmlns="http://schemas.openxmlformats.org/spreadsheetml/2006/main" id="9" name="table4b_service_users_supervised_by_pbni_by_age_31.12.2022_to_31.12.2024_percentages" displayName="table4b_service_users_supervised_by_pbni_by_age_31.12.2022_to_31.12.2024_percentages" ref="A16:H25" totalsRowCount="0" totalsRowShown="0">
  <tableColumns count="8">
    <tableColumn id="1" name="Point in time"/>
    <tableColumn id="2" name="Under 20"/>
    <tableColumn id="3" name="20 to 29"/>
    <tableColumn id="4" name="30 to 39"/>
    <tableColumn id="5" name="40 to 49"/>
    <tableColumn id="6" name="50 to 59"/>
    <tableColumn id="7" name="60 and over"/>
    <tableColumn id="8" name="Total service users"/>
  </tableColumns>
  <tableStyleInfo name="none" showFirstColumn="0" showLastColumn="0" showRowStripes="1" showColumnStripes="0"/>
</table>
</file>

<file path=xl/tables/table10.xml><?xml version="1.0" encoding="utf-8"?>
<table xmlns="http://schemas.openxmlformats.org/spreadsheetml/2006/main" id="10" name="table5a_pbni_caseload_by_type_of_order_licence_31.12.2022_to_31.12.2024_numbers" displayName="table5a_pbni_caseload_by_type_of_order_licence_31.12.2022_to_31.12.2024_numbers" ref="A6:J12" totalsRowCount="0" totalsRowShown="0">
  <tableColumns count="10">
    <tableColumn id="1" name="ACE category [Note 2]"/>
    <tableColumn id="2" name="31 December 2022"/>
    <tableColumn id="3" name="31 March 2023"/>
    <tableColumn id="4" name="30 June 2023"/>
    <tableColumn id="5" name="30 September 2023"/>
    <tableColumn id="6" name="31 December 2023"/>
    <tableColumn id="7" name="31 March 2024"/>
    <tableColumn id="8" name="30 June 2024"/>
    <tableColumn id="9" name="30 September 2024"/>
    <tableColumn id="10" name="31 December 2024"/>
  </tableColumns>
  <tableStyleInfo name="none" showFirstColumn="0" showLastColumn="0" showRowStripes="1" showColumnStripes="0"/>
</table>
</file>

<file path=xl/tables/table11.xml><?xml version="1.0" encoding="utf-8"?>
<table xmlns="http://schemas.openxmlformats.org/spreadsheetml/2006/main" id="11" name="table5b_pbni_caseload_by_type_of_order_licence_31.12.2022_to_31.12.2024_percentages" displayName="table5b_pbni_caseload_by_type_of_order_licence_31.12.2022_to_31.12.2024_percentages" ref="A13:J18" totalsRowCount="0" totalsRowShown="0">
  <tableColumns count="10">
    <tableColumn id="1" name="ACE category [Note 2]"/>
    <tableColumn id="2" name="31 December 2022"/>
    <tableColumn id="3" name="31 March 2023"/>
    <tableColumn id="4" name="30 June 2023"/>
    <tableColumn id="5" name="30 September 2023"/>
    <tableColumn id="6" name="31 December 2023"/>
    <tableColumn id="7" name="31 March 2024"/>
    <tableColumn id="8" name="30 June 2024"/>
    <tableColumn id="9" name="30 September 2024"/>
    <tableColumn id="10" name="31 December 2024"/>
  </tableColumns>
  <tableStyleInfo name="none" showFirstColumn="0" showLastColumn="0" showRowStripes="1" showColumnStripes="0"/>
</table>
</file>

<file path=xl/tables/table12.xml><?xml version="1.0" encoding="utf-8"?>
<table xmlns="http://schemas.openxmlformats.org/spreadsheetml/2006/main" id="12" name="table6a_service_users_categorised_under_ppani_by_category_31.12.2022_to_31.12.2024_numbers" displayName="table6a_service_users_categorised_under_ppani_by_category_31.12.2022_to_31.12.2024_numbers" ref="A6:J12" totalsRowCount="0" totalsRowShown="0">
  <tableColumns count="10">
    <tableColumn id="1" name="PPANI category [Note 3]"/>
    <tableColumn id="2" name="31 December 2022"/>
    <tableColumn id="3" name="31 March 2023"/>
    <tableColumn id="4" name="30 June 2023"/>
    <tableColumn id="5" name="30 September 2023"/>
    <tableColumn id="6" name="31 December 2023"/>
    <tableColumn id="7" name="31 March 2024"/>
    <tableColumn id="8" name="30 June 2024"/>
    <tableColumn id="9" name="30 September 2024"/>
    <tableColumn id="10" name="31 December 2024"/>
  </tableColumns>
  <tableStyleInfo name="none" showFirstColumn="0" showLastColumn="0" showRowStripes="1" showColumnStripes="0"/>
</table>
</file>

<file path=xl/tables/table13.xml><?xml version="1.0" encoding="utf-8"?>
<table xmlns="http://schemas.openxmlformats.org/spreadsheetml/2006/main" id="13" name="table6b_service_users_categorised_under_ppani_by_category_31.12.2022_to_31.12.2024_percentages" displayName="table6b_service_users_categorised_under_ppani_by_category_31.12.2022_to_31.12.2024_percentages" ref="A13:J17" totalsRowCount="0" totalsRowShown="0">
  <tableColumns count="10">
    <tableColumn id="1" name="PPANI category [Note 3]"/>
    <tableColumn id="2" name="31 December 2022"/>
    <tableColumn id="3" name="31 March 2023"/>
    <tableColumn id="4" name="30 June 2023"/>
    <tableColumn id="5" name="30 September 2023"/>
    <tableColumn id="6" name="31 December 2023"/>
    <tableColumn id="7" name="31 March 2024"/>
    <tableColumn id="8" name="30 June 2024"/>
    <tableColumn id="9" name="30 September 2024"/>
    <tableColumn id="10" name="31 December 2024"/>
  </tableColumns>
  <tableStyleInfo name="none" showFirstColumn="0" showLastColumn="0" showRowStripes="1" showColumnStripes="0"/>
</table>
</file>

<file path=xl/tables/table14.xml><?xml version="1.0" encoding="utf-8"?>
<table xmlns="http://schemas.openxmlformats.org/spreadsheetml/2006/main" id="14" name="table7a_service_users_assessed_as_srosh_by_directorate_31.12.2022_to_31.12.2024_numbers" displayName="table7a_service_users_assessed_as_srosh_by_directorate_31.12.2022_to_31.12.2024_numbers" ref="A6:J14" totalsRowCount="0" totalsRowShown="0">
  <tableColumns count="10">
    <tableColumn id="1" name="PBNI Directorate"/>
    <tableColumn id="2" name="31 December 2022"/>
    <tableColumn id="3" name="31 March 2023"/>
    <tableColumn id="4" name="30 June 2023"/>
    <tableColumn id="5" name="30 September 2023"/>
    <tableColumn id="6" name="31 December 2023"/>
    <tableColumn id="7" name="31 March 2024"/>
    <tableColumn id="8" name="30 June 2024"/>
    <tableColumn id="9" name="30 September 2024"/>
    <tableColumn id="10" name="31 December 2024"/>
  </tableColumns>
  <tableStyleInfo name="none" showFirstColumn="0" showLastColumn="0" showRowStripes="1" showColumnStripes="0"/>
</table>
</file>

<file path=xl/tables/table15.xml><?xml version="1.0" encoding="utf-8"?>
<table xmlns="http://schemas.openxmlformats.org/spreadsheetml/2006/main" id="15" name="table7b_service_users_assessed_as_srosh_by_directorate_31.12.2022_to_31.12.2024_percentages" displayName="table7b_service_users_assessed_as_srosh_by_directorate_31.12.2022_to_31.12.2024_percentages" ref="A15:J21" totalsRowCount="0" totalsRowShown="0">
  <tableColumns count="10">
    <tableColumn id="1" name="PBNI Directorate"/>
    <tableColumn id="2" name="31 December 2022"/>
    <tableColumn id="3" name="31 March 2023"/>
    <tableColumn id="4" name="30 June 2023"/>
    <tableColumn id="5" name="30 September 2023"/>
    <tableColumn id="6" name="31 December 2023"/>
    <tableColumn id="7" name="31 March 2024"/>
    <tableColumn id="8" name="30 June 2024"/>
    <tableColumn id="9" name="30 September 2024"/>
    <tableColumn id="10" name="31 December 2024"/>
  </tableColumns>
  <tableStyleInfo name="none" showFirstColumn="0" showLastColumn="0" showRowStripes="1" showColumnStripes="0"/>
</table>
</file>

<file path=xl/tables/table16.xml><?xml version="1.0" encoding="utf-8"?>
<table xmlns="http://schemas.openxmlformats.org/spreadsheetml/2006/main" id="16" name="table8_new_caseload_supervised_by_pbni_and_count_of_service_users_involved_quarter4_2020.21_to_quarter3_2024.25" displayName="table8_new_caseload_supervised_by_pbni_and_count_of_service_users_involved_quarter4_2020.21_to_quarter3_2024.25" ref="A6:C22" totalsRowCount="0" totalsRowShown="0">
  <tableColumns count="3">
    <tableColumn id="1" name="Quarter"/>
    <tableColumn id="2" name="New PBNI caseload"/>
    <tableColumn id="3" name="Service users involved"/>
  </tableColumns>
  <tableStyleInfo name="none" showFirstColumn="0" showLastColumn="0" showRowStripes="1" showColumnStripes="0"/>
</table>
</file>

<file path=xl/tables/table17.xml><?xml version="1.0" encoding="utf-8"?>
<table xmlns="http://schemas.openxmlformats.org/spreadsheetml/2006/main" id="17" name="table9a_new_caseload_supervised_by_pbni_by_type_of_order_licence_quarter3_2022.23_to_quarter3_2024.25_numbers" displayName="table9a_new_caseload_supervised_by_pbni_by_type_of_order_licence_quarter3_2022.23_to_quarter3_2024.25_numbers" ref="A6:J13" totalsRowCount="0" totalsRowShown="0">
  <tableColumns count="10">
    <tableColumn id="1" name="Type of Order/Licence"/>
    <tableColumn id="2" name="October to December 2022"/>
    <tableColumn id="3" name="January to March_x000a_2023"/>
    <tableColumn id="4" name="April to June_x000a_2023"/>
    <tableColumn id="5" name="July to September 2023"/>
    <tableColumn id="6" name="October to December 2023"/>
    <tableColumn id="7" name="January to March_x000a_2024"/>
    <tableColumn id="8" name="April to June_x000a_2024"/>
    <tableColumn id="9" name="July to September 2024"/>
    <tableColumn id="10" name="October to December 2024"/>
  </tableColumns>
  <tableStyleInfo name="none" showFirstColumn="0" showLastColumn="0" showRowStripes="1" showColumnStripes="0"/>
</table>
</file>

<file path=xl/tables/table18.xml><?xml version="1.0" encoding="utf-8"?>
<table xmlns="http://schemas.openxmlformats.org/spreadsheetml/2006/main" id="18" name="table9b_new_caseload_supervised_by_pbni_by_type_of_order_licence_quarter3_2022.23_to_quarter3_2024.25_percentages" displayName="table9b_new_caseload_supervised_by_pbni_by_type_of_order_licence_quarter3_2022.23_to_quarter3_2024.25_percentages" ref="A14:J21" totalsRowCount="0" totalsRowShown="0">
  <tableColumns count="10">
    <tableColumn id="1" name="Type of Order/Licence"/>
    <tableColumn id="2" name="October to December 2022"/>
    <tableColumn id="3" name="January to March_x000a_2023"/>
    <tableColumn id="4" name="April to June_x000a_2023"/>
    <tableColumn id="5" name="July to September 2023"/>
    <tableColumn id="6" name="October to December 2023"/>
    <tableColumn id="7" name="January to March_x000a_2024"/>
    <tableColumn id="8" name="April to June_x000a_2024"/>
    <tableColumn id="9" name="July to September 2024"/>
    <tableColumn id="10" name="October to December 2024"/>
  </tableColumns>
  <tableStyleInfo name="none" showFirstColumn="0" showLastColumn="0" showRowStripes="1" showColumnStripes="0"/>
</table>
</file>

<file path=xl/tables/table19.xml><?xml version="1.0" encoding="utf-8"?>
<table xmlns="http://schemas.openxmlformats.org/spreadsheetml/2006/main" id="19" name="table10_reports_completed_by_pbni_quarter4_2020.21_to_quarter3_2024.25" displayName="table10_reports_completed_by_pbni_quarter4_2020.21_to_quarter3_2024.25" ref="A6:C22" totalsRowCount="0" totalsRowShown="0">
  <tableColumns count="3">
    <tableColumn id="1" name="Quarter"/>
    <tableColumn id="2" name="Total reports completed (including letters)"/>
    <tableColumn id="3" name="Total reports completed (excluding letters)"/>
  </tableColumns>
  <tableStyleInfo name="none" showFirstColumn="0" showLastColumn="0" showRowStripes="1" showColumnStripes="0"/>
</table>
</file>

<file path=xl/tables/table20.xml><?xml version="1.0" encoding="utf-8"?>
<table xmlns="http://schemas.openxmlformats.org/spreadsheetml/2006/main" id="20" name="table11a_reports_completed_by_pbni_by_type_of_report_quarter3_2022.23_to_quarter3_2024.25_numbers" displayName="table11a_reports_completed_by_pbni_by_type_of_report_quarter3_2022.23_to_quarter3_2024.25_numbers" ref="A6:J16" totalsRowCount="0" totalsRowShown="0">
  <tableColumns count="10">
    <tableColumn id="1" name="Type of Report"/>
    <tableColumn id="2" name="October to December 2022"/>
    <tableColumn id="3" name="January to March_x000a_2023"/>
    <tableColumn id="4" name="April to June_x000a_2023"/>
    <tableColumn id="5" name="July to September 2023"/>
    <tableColumn id="6" name="October to December 2023"/>
    <tableColumn id="7" name="January to March_x000a_2024"/>
    <tableColumn id="8" name="April to June_x000a_2024"/>
    <tableColumn id="9" name="July to September 2024"/>
    <tableColumn id="10" name="October to December 2024"/>
  </tableColumns>
  <tableStyleInfo name="none" showFirstColumn="0" showLastColumn="0" showRowStripes="1" showColumnStripes="0"/>
</table>
</file>

<file path=xl/tables/table21.xml><?xml version="1.0" encoding="utf-8"?>
<table xmlns="http://schemas.openxmlformats.org/spreadsheetml/2006/main" id="21" name="table11b_reports_completed_by_pbni_by_type_of_report_quarter3_2022.23_to_quarter3_2024.25_percentages" displayName="table11b_reports_completed_by_pbni_by_type_of_report_quarter3_2022.23_to_quarter3_2024.25_percentages" ref="A17:J25" totalsRowCount="0" totalsRowShown="0">
  <tableColumns count="10">
    <tableColumn id="1" name="Type of Report"/>
    <tableColumn id="2" name="October to December 2022"/>
    <tableColumn id="3" name="January to March_x000a_2023"/>
    <tableColumn id="4" name="April to June_x000a_2023"/>
    <tableColumn id="5" name="July to September 2023"/>
    <tableColumn id="6" name="October to December 2023"/>
    <tableColumn id="7" name="January to March_x000a_2024"/>
    <tableColumn id="8" name="April to June_x000a_2024"/>
    <tableColumn id="9" name="July to September 2024"/>
    <tableColumn id="10" name="October to December 2024"/>
  </tableColumns>
  <tableStyleInfo name="none" showFirstColumn="0" showLastColumn="0" showRowStripes="1" showColumnStripes="0"/>
</table>
</file>

<file path=xl/tables/table22.xml><?xml version="1.0" encoding="utf-8"?>
<table xmlns="http://schemas.openxmlformats.org/spreadsheetml/2006/main" id="22" name="table12_victims_registered_with_pbni_quarter4_2020.21_to_quarter3_2024.25" displayName="table12_victims_registered_with_pbni_quarter4_2020.21_to_quarter3_2024.25" ref="A6:C22" totalsRowCount="0" totalsRowShown="0">
  <tableColumns count="3">
    <tableColumn id="1" name="Quarter"/>
    <tableColumn id="2" name="Total victims registered_x000a_[Note 8]"/>
    <tableColumn id="3" name="New victims registered_x000a_[Note 8]"/>
  </tableColumns>
  <tableStyleInfo name="none" showFirstColumn="0" showLastColumn="0" showRowStripes="1" showColumnStripes="0"/>
</table>
</file>

<file path=xl/tables/table23.xml><?xml version="1.0" encoding="utf-8"?>
<table xmlns="http://schemas.openxmlformats.org/spreadsheetml/2006/main" id="23" name="contents_table" displayName="contents_table" ref="A3:B16" totalsRowCount="0" totalsRowShown="0">
  <tableColumns count="2">
    <tableColumn id="1" name="Worksheet name"/>
    <tableColumn id="2" name="Worksheet titl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mailto:statsandresearch@probation-ni.gov.uk" TargetMode="External"/><Relationship Id="rId2h" Type="http://schemas.openxmlformats.org/officeDocument/2006/relationships/hyperlink" Target="https://www.pbni.org.uk/statistics-and-research"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23" Type="http://schemas.openxmlformats.org/officeDocument/2006/relationships/table" Target="../tables/table2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3" Type="http://schemas.openxmlformats.org/officeDocument/2006/relationships/table" Target="../tables/table3.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4" Type="http://schemas.openxmlformats.org/officeDocument/2006/relationships/table" Target="../tables/table4.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5" Type="http://schemas.openxmlformats.org/officeDocument/2006/relationships/table" Target="../tables/table5.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 Id="rId7" Type="http://schemas.openxmlformats.org/officeDocument/2006/relationships/table" Target="../tables/table7.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 Id="rId9" Type="http://schemas.openxmlformats.org/officeDocument/2006/relationships/table" Target="../tables/table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2" Type="http://schemas.openxmlformats.org/officeDocument/2006/relationships/table" Target="../tables/table12.xml"/><Relationship Id="rId13" Type="http://schemas.openxmlformats.org/officeDocument/2006/relationships/table" Target="../tables/table13.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4" Type="http://schemas.openxmlformats.org/officeDocument/2006/relationships/table" Target="../tables/table14.xml"/><Relationship Id="rId15" Type="http://schemas.openxmlformats.org/officeDocument/2006/relationships/table" Target="../tables/table15.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6" Type="http://schemas.openxmlformats.org/officeDocument/2006/relationships/table" Target="../tables/table16.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7" Type="http://schemas.openxmlformats.org/officeDocument/2006/relationships/table" Target="../tables/table17.xml"/><Relationship Id="rId18" Type="http://schemas.openxmlformats.org/officeDocument/2006/relationships/table" Target="../tables/table18.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9" Type="http://schemas.openxmlformats.org/officeDocument/2006/relationships/table" Target="../tables/table19.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20" Type="http://schemas.openxmlformats.org/officeDocument/2006/relationships/table" Target="../tables/table20.xml"/><Relationship Id="rId21" Type="http://schemas.openxmlformats.org/officeDocument/2006/relationships/table" Target="../tables/table21.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22"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82.71" hidden="0" customWidth="1"/>
  </cols>
  <sheetData>
    <row r="1">
      <c r="A1" s="1" t="s">
        <v>0</v>
      </c>
      <c r="B1"/>
    </row>
    <row r="2">
      <c r="A2" s="2" t="s">
        <v>1</v>
      </c>
      <c r="B2"/>
    </row>
    <row r="3" ht="190" customHeight="1">
      <c r="A3" s="4" t="s">
        <v>2</v>
      </c>
      <c r="B3"/>
    </row>
    <row r="4">
      <c r="A4" t="s">
        <v>3</v>
      </c>
      <c r="B4" s="6" t="s">
        <v>4</v>
      </c>
    </row>
    <row r="5">
      <c r="A5" s="3" t="s">
        <v>5</v>
      </c>
      <c r="B5" t="s">
        <v>6</v>
      </c>
    </row>
    <row r="6">
      <c r="A6" s="3" t="s">
        <v>7</v>
      </c>
      <c r="B6" t="s">
        <v>8</v>
      </c>
    </row>
    <row r="7">
      <c r="A7" s="3" t="s">
        <v>9</v>
      </c>
      <c r="B7" t="s">
        <v>10</v>
      </c>
    </row>
    <row r="8">
      <c r="A8" s="3" t="s">
        <v>11</v>
      </c>
      <c r="B8" t="s">
        <v>12</v>
      </c>
    </row>
    <row r="9">
      <c r="A9" t="s">
        <v>13</v>
      </c>
      <c r="B9"/>
    </row>
    <row r="10">
      <c r="A10" s="3" t="s">
        <v>14</v>
      </c>
      <c r="B10"/>
    </row>
    <row r="11" ht="64" customHeight="1">
      <c r="A11" s="4" t="s">
        <v>15</v>
      </c>
      <c r="B11"/>
    </row>
    <row r="12">
      <c r="A12" s="3" t="s">
        <v>16</v>
      </c>
      <c r="B12" s="6" t="s">
        <v>17</v>
      </c>
    </row>
    <row r="13">
      <c r="A13" s="3" t="s">
        <v>18</v>
      </c>
      <c r="B13" t="s">
        <v>19</v>
      </c>
    </row>
  </sheetData>
  <mergeCells count="6">
    <mergeCell ref="A1:B1"/>
    <mergeCell ref="A2:B2"/>
    <mergeCell ref="A3:B3"/>
    <mergeCell ref="A9:B9"/>
    <mergeCell ref="A10:B10"/>
    <mergeCell ref="A11:B11"/>
  </mergeCells>
  <hyperlinks>
    <hyperlink ref="B12" r:id="rId1h"/>
    <hyperlink ref="B4" r:id="rId2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0.71" hidden="0" customWidth="1"/>
    <col min="2" max="2" width="110.71" hidden="0" customWidth="1"/>
  </cols>
  <sheetData>
    <row r="1">
      <c r="A1" s="7" t="s">
        <v>20</v>
      </c>
    </row>
    <row r="2">
      <c r="A2" t="s">
        <v>21</v>
      </c>
    </row>
    <row r="3">
      <c r="A3" s="3" t="s">
        <v>162</v>
      </c>
      <c r="B3" s="3" t="s">
        <v>163</v>
      </c>
    </row>
    <row r="4">
      <c r="A4" s="11" t="str">
        <f>=HYPERLINK("#'Notes'!A1", "Notes")</f>
      </c>
      <c r="B4" t="s">
        <v>22</v>
      </c>
    </row>
    <row r="5">
      <c r="A5" s="11" t="str">
        <f>=HYPERLINK("#'1'!A1", "1")</f>
      </c>
      <c r="B5" t="s">
        <v>41</v>
      </c>
    </row>
    <row r="6">
      <c r="A6" s="11" t="str">
        <f>=HYPERLINK("#'2'!A1", "2")</f>
      </c>
      <c r="B6" t="s">
        <v>63</v>
      </c>
    </row>
    <row r="7">
      <c r="A7" s="11" t="str">
        <f>=HYPERLINK("#'3'!A1", "3")</f>
      </c>
      <c r="B7" t="s">
        <v>66</v>
      </c>
    </row>
    <row r="8">
      <c r="A8" s="11" t="str">
        <f>=HYPERLINK("#'4'!A1", "4")</f>
      </c>
      <c r="B8" t="s">
        <v>85</v>
      </c>
    </row>
    <row r="9">
      <c r="A9" s="11" t="str">
        <f>=HYPERLINK("#'5'!A1", "5")</f>
      </c>
      <c r="B9" t="s">
        <v>92</v>
      </c>
    </row>
    <row r="10">
      <c r="A10" s="11" t="str">
        <f>=HYPERLINK("#'6'!A1", "6")</f>
      </c>
      <c r="B10" t="s">
        <v>100</v>
      </c>
    </row>
    <row r="11">
      <c r="A11" s="11" t="str">
        <f>=HYPERLINK("#'7'!A1", "7")</f>
      </c>
      <c r="B11" t="s">
        <v>108</v>
      </c>
    </row>
    <row r="12">
      <c r="A12" s="11" t="str">
        <f>=HYPERLINK("#'8'!A1", "8")</f>
      </c>
      <c r="B12" t="s">
        <v>118</v>
      </c>
    </row>
    <row r="13">
      <c r="A13" s="11" t="str">
        <f>=HYPERLINK("#'9'!A1", "9")</f>
      </c>
      <c r="B13" t="s">
        <v>138</v>
      </c>
    </row>
    <row r="14">
      <c r="A14" s="11" t="str">
        <f>=HYPERLINK("#'10'!A1", "10")</f>
      </c>
      <c r="B14" t="s">
        <v>144</v>
      </c>
    </row>
    <row r="15">
      <c r="A15" s="11" t="str">
        <f>=HYPERLINK("#'11'!A1", "11")</f>
      </c>
      <c r="B15" t="s">
        <v>147</v>
      </c>
    </row>
    <row r="16">
      <c r="A16" s="11" t="str">
        <f>=HYPERLINK("#'12'!A1", "12")</f>
      </c>
      <c r="B16" t="s">
        <v>159</v>
      </c>
    </row>
  </sheetData>
  <pageMargins left="0.7" right="0.7" top="0.75" bottom="0.75" header="0.3" footer="0.3"/>
  <pageSetup paperSize="9" orientation="portrait" horizontalDpi="300" verticalDpi="300" r:id="rId2"/>
  <tableParts count="1">
    <tablePart r:id="rId2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20.71" hidden="0" customWidth="1"/>
  </cols>
  <sheetData>
    <row r="1">
      <c r="A1" s="7" t="s">
        <v>22</v>
      </c>
    </row>
    <row r="2">
      <c r="A2" t="s">
        <v>21</v>
      </c>
    </row>
    <row r="3">
      <c r="A3" s="5" t="str">
        <f>=HYPERLINK("#'Table_of_contents'!A4", "Return to table of contents")</f>
      </c>
    </row>
    <row r="4">
      <c r="A4" s="3" t="s">
        <v>23</v>
      </c>
      <c r="B4" s="3" t="s">
        <v>24</v>
      </c>
    </row>
    <row r="5">
      <c r="A5" t="s">
        <v>25</v>
      </c>
      <c r="B5" s="4" t="s">
        <v>26</v>
      </c>
    </row>
    <row r="6">
      <c r="A6" t="s">
        <v>27</v>
      </c>
      <c r="B6" s="4" t="s">
        <v>28</v>
      </c>
    </row>
    <row r="7">
      <c r="A7" t="s">
        <v>29</v>
      </c>
      <c r="B7" s="4" t="s">
        <v>30</v>
      </c>
    </row>
    <row r="8">
      <c r="A8" t="s">
        <v>31</v>
      </c>
      <c r="B8" s="4" t="s">
        <v>32</v>
      </c>
    </row>
    <row r="9">
      <c r="A9" t="s">
        <v>33</v>
      </c>
      <c r="B9" s="4" t="s">
        <v>34</v>
      </c>
    </row>
    <row r="10">
      <c r="A10" t="s">
        <v>35</v>
      </c>
      <c r="B10" s="4" t="s">
        <v>36</v>
      </c>
    </row>
    <row r="11">
      <c r="A11" t="s">
        <v>37</v>
      </c>
      <c r="B11" s="4" t="s">
        <v>38</v>
      </c>
    </row>
    <row r="12">
      <c r="A12" t="s">
        <v>39</v>
      </c>
      <c r="B12" s="4" t="s">
        <v>40</v>
      </c>
    </row>
  </sheetData>
  <pageMargins left="0.7" right="0.7" top="0.75" bottom="0.75" header="0.3" footer="0.3"/>
  <pageSetup paperSize="9" orientation="portrait" horizontalDpi="300" verticalDpi="300"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1.71" hidden="0" customWidth="1"/>
    <col min="3" max="3" width="11.71" hidden="0" customWidth="1"/>
  </cols>
  <sheetData>
    <row r="1">
      <c r="A1" s="7" t="s">
        <v>41</v>
      </c>
    </row>
    <row r="2">
      <c r="A2" t="s">
        <v>42</v>
      </c>
    </row>
    <row r="3">
      <c r="A3" t="s">
        <v>21</v>
      </c>
    </row>
    <row r="4">
      <c r="A4" t="s">
        <v>43</v>
      </c>
    </row>
    <row r="5">
      <c r="A5" s="5" t="str">
        <f>=HYPERLINK("#'Table_of_contents'!A5", "Return to table of contents")</f>
      </c>
    </row>
    <row r="6">
      <c r="A6" s="3" t="s">
        <v>44</v>
      </c>
      <c r="B6" s="8" t="s">
        <v>45</v>
      </c>
      <c r="C6" s="8" t="s">
        <v>46</v>
      </c>
    </row>
    <row r="7">
      <c r="A7" s="3" t="s">
        <v>47</v>
      </c>
      <c r="B7" s="9" t="n">
        <v>4435</v>
      </c>
      <c r="C7" s="9" t="n">
        <v>3740</v>
      </c>
    </row>
    <row r="8">
      <c r="A8" s="3" t="s">
        <v>48</v>
      </c>
      <c r="B8" s="9" t="n">
        <v>4790</v>
      </c>
      <c r="C8" s="9" t="n">
        <v>3963</v>
      </c>
    </row>
    <row r="9">
      <c r="A9" s="3" t="s">
        <v>49</v>
      </c>
      <c r="B9" s="9" t="n">
        <v>4824</v>
      </c>
      <c r="C9" s="9" t="n">
        <v>3938</v>
      </c>
    </row>
    <row r="10">
      <c r="A10" s="3" t="s">
        <v>50</v>
      </c>
      <c r="B10" s="9" t="n">
        <v>4936</v>
      </c>
      <c r="C10" s="9" t="n">
        <v>3978</v>
      </c>
    </row>
    <row r="11">
      <c r="A11" s="3" t="s">
        <v>51</v>
      </c>
      <c r="B11" s="9" t="n">
        <v>4970</v>
      </c>
      <c r="C11" s="9" t="n">
        <v>3947</v>
      </c>
    </row>
    <row r="12">
      <c r="A12" s="3" t="s">
        <v>52</v>
      </c>
      <c r="B12" s="9" t="n">
        <v>5277</v>
      </c>
      <c r="C12" s="9" t="n">
        <v>4074</v>
      </c>
    </row>
    <row r="13">
      <c r="A13" s="3" t="s">
        <v>53</v>
      </c>
      <c r="B13" s="9" t="n">
        <v>5350</v>
      </c>
      <c r="C13" s="9" t="n">
        <v>4098</v>
      </c>
    </row>
    <row r="14">
      <c r="A14" s="3" t="s">
        <v>54</v>
      </c>
      <c r="B14" s="9" t="n">
        <v>5345</v>
      </c>
      <c r="C14" s="9" t="n">
        <v>4014</v>
      </c>
    </row>
    <row r="15">
      <c r="A15" s="3" t="s">
        <v>55</v>
      </c>
      <c r="B15" s="9" t="n">
        <v>5488</v>
      </c>
      <c r="C15" s="9" t="n">
        <v>4108</v>
      </c>
    </row>
    <row r="16">
      <c r="A16" s="3" t="s">
        <v>56</v>
      </c>
      <c r="B16" s="9" t="n">
        <v>5601</v>
      </c>
      <c r="C16" s="9" t="n">
        <v>4137</v>
      </c>
    </row>
    <row r="17">
      <c r="A17" s="3" t="s">
        <v>57</v>
      </c>
      <c r="B17" s="9" t="n">
        <v>5591</v>
      </c>
      <c r="C17" s="9" t="n">
        <v>4136</v>
      </c>
    </row>
    <row r="18">
      <c r="A18" s="3" t="s">
        <v>58</v>
      </c>
      <c r="B18" s="9" t="n">
        <v>5807</v>
      </c>
      <c r="C18" s="9" t="n">
        <v>4238</v>
      </c>
    </row>
    <row r="19">
      <c r="A19" s="3" t="s">
        <v>59</v>
      </c>
      <c r="B19" s="9" t="n">
        <v>5886</v>
      </c>
      <c r="C19" s="9" t="n">
        <v>4258</v>
      </c>
    </row>
    <row r="20">
      <c r="A20" s="3" t="s">
        <v>60</v>
      </c>
      <c r="B20" s="9" t="n">
        <v>5970</v>
      </c>
      <c r="C20" s="9" t="n">
        <v>4279</v>
      </c>
    </row>
    <row r="21">
      <c r="A21" s="3" t="s">
        <v>61</v>
      </c>
      <c r="B21" s="9" t="n">
        <v>5903</v>
      </c>
      <c r="C21" s="9" t="n">
        <v>4272</v>
      </c>
    </row>
    <row r="22">
      <c r="A22" s="3" t="s">
        <v>62</v>
      </c>
      <c r="B22" s="9" t="n">
        <v>5830</v>
      </c>
      <c r="C22" s="9" t="n">
        <v>4202</v>
      </c>
    </row>
  </sheetData>
  <pageMargins left="0.7" right="0.7" top="0.75" bottom="0.75" header="0.3" footer="0.3"/>
  <pageSetup paperSize="9" orientation="portrait" horizontalDpi="300" verticalDpi="300" r:id="rId2"/>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1.71" hidden="0" customWidth="1"/>
    <col min="3" max="3" width="11.71" hidden="0" customWidth="1"/>
    <col min="4" max="4" width="11.71" hidden="0" customWidth="1"/>
  </cols>
  <sheetData>
    <row r="1">
      <c r="A1" s="7" t="s">
        <v>63</v>
      </c>
    </row>
    <row r="2">
      <c r="A2" t="s">
        <v>42</v>
      </c>
    </row>
    <row r="3">
      <c r="A3" t="s">
        <v>21</v>
      </c>
    </row>
    <row r="4">
      <c r="A4" t="s">
        <v>43</v>
      </c>
    </row>
    <row r="5">
      <c r="A5" s="5" t="str">
        <f>=HYPERLINK("#'Table_of_contents'!A6", "Return to table of contents")</f>
      </c>
    </row>
    <row r="6">
      <c r="A6" s="3" t="s">
        <v>44</v>
      </c>
      <c r="B6" s="8" t="s">
        <v>45</v>
      </c>
      <c r="C6" s="8" t="s">
        <v>64</v>
      </c>
      <c r="D6" s="8" t="s">
        <v>65</v>
      </c>
    </row>
    <row r="7">
      <c r="A7" s="3" t="s">
        <v>54</v>
      </c>
      <c r="B7" s="9" t="n">
        <v>5345</v>
      </c>
      <c r="C7" s="9" t="n">
        <v>4006</v>
      </c>
      <c r="D7" s="9" t="n">
        <v>1339</v>
      </c>
    </row>
    <row r="8">
      <c r="A8" s="3" t="s">
        <v>55</v>
      </c>
      <c r="B8" s="9" t="n">
        <v>5488</v>
      </c>
      <c r="C8" s="9" t="n">
        <v>4132</v>
      </c>
      <c r="D8" s="9" t="n">
        <v>1356</v>
      </c>
    </row>
    <row r="9">
      <c r="A9" s="3" t="s">
        <v>56</v>
      </c>
      <c r="B9" s="9" t="n">
        <v>5601</v>
      </c>
      <c r="C9" s="9" t="n">
        <v>4151</v>
      </c>
      <c r="D9" s="9" t="n">
        <v>1450</v>
      </c>
    </row>
    <row r="10">
      <c r="A10" s="3" t="s">
        <v>57</v>
      </c>
      <c r="B10" s="9" t="n">
        <v>5591</v>
      </c>
      <c r="C10" s="9" t="n">
        <v>4184</v>
      </c>
      <c r="D10" s="9" t="n">
        <v>1407</v>
      </c>
    </row>
    <row r="11">
      <c r="A11" s="3" t="s">
        <v>58</v>
      </c>
      <c r="B11" s="9" t="n">
        <v>5807</v>
      </c>
      <c r="C11" s="9" t="n">
        <v>4302</v>
      </c>
      <c r="D11" s="9" t="n">
        <v>1505</v>
      </c>
    </row>
    <row r="12">
      <c r="A12" s="3" t="s">
        <v>59</v>
      </c>
      <c r="B12" s="9" t="n">
        <v>5886</v>
      </c>
      <c r="C12" s="9" t="n">
        <v>4285</v>
      </c>
      <c r="D12" s="9" t="n">
        <v>1601</v>
      </c>
    </row>
    <row r="13">
      <c r="A13" s="3" t="s">
        <v>60</v>
      </c>
      <c r="B13" s="9" t="n">
        <v>5970</v>
      </c>
      <c r="C13" s="9" t="n">
        <v>4300</v>
      </c>
      <c r="D13" s="9" t="n">
        <v>1670</v>
      </c>
    </row>
    <row r="14">
      <c r="A14" s="3" t="s">
        <v>61</v>
      </c>
      <c r="B14" s="9" t="n">
        <v>5903</v>
      </c>
      <c r="C14" s="9" t="n">
        <v>4238</v>
      </c>
      <c r="D14" s="9" t="n">
        <v>1665</v>
      </c>
    </row>
    <row r="15">
      <c r="A15" s="3" t="s">
        <v>62</v>
      </c>
      <c r="B15" s="9" t="n">
        <v>5830</v>
      </c>
      <c r="C15" s="9" t="n">
        <v>4169</v>
      </c>
      <c r="D15" s="9" t="n">
        <v>1661</v>
      </c>
    </row>
  </sheetData>
  <pageMargins left="0.7" right="0.7" top="0.75" bottom="0.75" header="0.3" footer="0.3"/>
  <pageSetup paperSize="9" orientation="portrait" horizontalDpi="300" verticalDpi="300" r:id="rId2"/>
  <tableParts count="1">
    <tablePart r:id="rId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43.71" hidden="0" customWidth="1"/>
    <col min="2" max="2" width="14.71" hidden="0" customWidth="1"/>
    <col min="3" max="3" width="14.71" hidden="0" customWidth="1"/>
    <col min="4" max="4" width="14.71" hidden="0" customWidth="1"/>
    <col min="5" max="5" width="14.71" hidden="0" customWidth="1"/>
    <col min="6" max="6" width="14.71" hidden="0" customWidth="1"/>
    <col min="7" max="7" width="14.71" hidden="0" customWidth="1"/>
    <col min="8" max="8" width="14.71" hidden="0" customWidth="1"/>
    <col min="9" max="9" width="14.71" hidden="0" customWidth="1"/>
    <col min="10" max="10" width="14.71" hidden="0" customWidth="1"/>
  </cols>
  <sheetData>
    <row r="1">
      <c r="A1" s="7" t="s">
        <v>66</v>
      </c>
    </row>
    <row r="2">
      <c r="A2" t="s">
        <v>42</v>
      </c>
    </row>
    <row r="3">
      <c r="A3" t="s">
        <v>67</v>
      </c>
    </row>
    <row r="4">
      <c r="A4" t="s">
        <v>43</v>
      </c>
    </row>
    <row r="5">
      <c r="A5" s="5" t="str">
        <f>=HYPERLINK("#'Table_of_contents'!A7", "Return to table of contents")</f>
      </c>
    </row>
    <row r="6">
      <c r="A6" s="3" t="s">
        <v>68</v>
      </c>
      <c r="B6" s="8" t="s">
        <v>54</v>
      </c>
      <c r="C6" s="8" t="s">
        <v>55</v>
      </c>
      <c r="D6" s="8" t="s">
        <v>56</v>
      </c>
      <c r="E6" s="8" t="s">
        <v>57</v>
      </c>
      <c r="F6" s="8" t="s">
        <v>58</v>
      </c>
      <c r="G6" s="8" t="s">
        <v>59</v>
      </c>
      <c r="H6" s="8" t="s">
        <v>60</v>
      </c>
      <c r="I6" s="8" t="s">
        <v>61</v>
      </c>
      <c r="J6" s="8" t="s">
        <v>62</v>
      </c>
    </row>
    <row r="7">
      <c r="A7" s="3" t="s">
        <v>69</v>
      </c>
      <c r="B7" s="9" t="n">
        <v>494</v>
      </c>
      <c r="C7" s="9" t="n">
        <v>505</v>
      </c>
      <c r="D7" s="9" t="n">
        <v>535</v>
      </c>
      <c r="E7" s="9" t="n">
        <v>527</v>
      </c>
      <c r="F7" s="9" t="n">
        <v>538</v>
      </c>
      <c r="G7" s="9" t="n">
        <v>560</v>
      </c>
      <c r="H7" s="9" t="n">
        <v>603</v>
      </c>
      <c r="I7" s="9" t="n">
        <v>597</v>
      </c>
      <c r="J7" s="9" t="n">
        <v>564</v>
      </c>
    </row>
    <row r="8">
      <c r="A8" s="3" t="s">
        <v>70</v>
      </c>
      <c r="B8" s="9" t="n">
        <v>384</v>
      </c>
      <c r="C8" s="9" t="n">
        <v>401</v>
      </c>
      <c r="D8" s="9" t="n">
        <v>379</v>
      </c>
      <c r="E8" s="9" t="n">
        <v>370</v>
      </c>
      <c r="F8" s="9" t="n">
        <v>431</v>
      </c>
      <c r="G8" s="9" t="n">
        <v>513</v>
      </c>
      <c r="H8" s="9" t="n">
        <v>533</v>
      </c>
      <c r="I8" s="9" t="n">
        <v>524</v>
      </c>
      <c r="J8" s="9" t="n">
        <v>480</v>
      </c>
    </row>
    <row r="9">
      <c r="A9" s="3" t="s">
        <v>71</v>
      </c>
      <c r="B9" s="9" t="n">
        <v>60</v>
      </c>
      <c r="C9" s="9" t="n">
        <v>69</v>
      </c>
      <c r="D9" s="9" t="n">
        <v>66</v>
      </c>
      <c r="E9" s="9" t="n">
        <v>71</v>
      </c>
      <c r="F9" s="9" t="n">
        <v>68</v>
      </c>
      <c r="G9" s="9" t="n">
        <v>66</v>
      </c>
      <c r="H9" s="9" t="n">
        <v>66</v>
      </c>
      <c r="I9" s="9" t="n">
        <v>68</v>
      </c>
      <c r="J9" s="9" t="n">
        <v>65</v>
      </c>
    </row>
    <row r="10">
      <c r="A10" s="3" t="s">
        <v>72</v>
      </c>
      <c r="B10" s="9" t="n">
        <v>6</v>
      </c>
      <c r="C10" s="9" t="n">
        <v>6</v>
      </c>
      <c r="D10" s="9" t="n">
        <v>35</v>
      </c>
      <c r="E10" s="9" t="n">
        <v>46</v>
      </c>
      <c r="F10" s="9" t="n">
        <v>53</v>
      </c>
      <c r="G10" s="9" t="n">
        <v>22</v>
      </c>
      <c r="H10" s="9" t="n">
        <v>33</v>
      </c>
      <c r="I10" s="9" t="n">
        <v>30</v>
      </c>
      <c r="J10" s="9" t="n">
        <v>29</v>
      </c>
    </row>
    <row r="11">
      <c r="A11" s="3" t="s">
        <v>73</v>
      </c>
      <c r="B11" s="9" t="n">
        <v>1816</v>
      </c>
      <c r="C11" s="9" t="n">
        <v>1894</v>
      </c>
      <c r="D11" s="9" t="n">
        <v>1887</v>
      </c>
      <c r="E11" s="9" t="n">
        <v>1858</v>
      </c>
      <c r="F11" s="9" t="n">
        <v>1917</v>
      </c>
      <c r="G11" s="9" t="n">
        <v>1826</v>
      </c>
      <c r="H11" s="9" t="n">
        <v>1787</v>
      </c>
      <c r="I11" s="9" t="n">
        <v>1727</v>
      </c>
      <c r="J11" s="9" t="n">
        <v>1687</v>
      </c>
    </row>
    <row r="12">
      <c r="A12" s="3" t="s">
        <v>74</v>
      </c>
      <c r="B12" s="9" t="n">
        <v>240</v>
      </c>
      <c r="C12" s="9" t="n">
        <v>233</v>
      </c>
      <c r="D12" s="9" t="n">
        <v>222</v>
      </c>
      <c r="E12" s="9" t="n">
        <v>216</v>
      </c>
      <c r="F12" s="9" t="n">
        <v>202</v>
      </c>
      <c r="G12" s="9" t="n">
        <v>194</v>
      </c>
      <c r="H12" s="9" t="n">
        <v>166</v>
      </c>
      <c r="I12" s="9" t="n">
        <v>160</v>
      </c>
      <c r="J12" s="9" t="n">
        <v>162</v>
      </c>
    </row>
    <row r="13">
      <c r="A13" s="3" t="s">
        <v>75</v>
      </c>
      <c r="B13" s="9" t="n">
        <v>1</v>
      </c>
      <c r="C13" s="9" t="n">
        <v>0</v>
      </c>
      <c r="D13" s="9" t="n">
        <v>0</v>
      </c>
      <c r="E13" s="9" t="n">
        <v>0</v>
      </c>
      <c r="F13" s="9" t="n">
        <v>0</v>
      </c>
      <c r="G13" s="9" t="n">
        <v>1</v>
      </c>
      <c r="H13" s="9" t="n">
        <v>1</v>
      </c>
      <c r="I13" s="9" t="n">
        <v>1</v>
      </c>
      <c r="J13" s="9" t="n">
        <v>1</v>
      </c>
    </row>
    <row r="14">
      <c r="A14" s="3" t="s">
        <v>76</v>
      </c>
      <c r="B14" s="9" t="n">
        <v>0</v>
      </c>
      <c r="C14" s="9" t="n">
        <v>0</v>
      </c>
      <c r="D14" s="9" t="n">
        <v>0</v>
      </c>
      <c r="E14" s="9" t="n">
        <v>0</v>
      </c>
      <c r="F14" s="9" t="n">
        <v>0</v>
      </c>
      <c r="G14" s="9" t="n">
        <v>0</v>
      </c>
      <c r="H14" s="9" t="n">
        <v>0</v>
      </c>
      <c r="I14" s="9" t="n">
        <v>0</v>
      </c>
      <c r="J14" s="9" t="n">
        <v>2</v>
      </c>
    </row>
    <row r="15">
      <c r="A15" s="3" t="s">
        <v>77</v>
      </c>
      <c r="B15" s="9" t="n">
        <v>1725</v>
      </c>
      <c r="C15" s="9" t="n">
        <v>1786</v>
      </c>
      <c r="D15" s="9" t="n">
        <v>1874</v>
      </c>
      <c r="E15" s="9" t="n">
        <v>1892</v>
      </c>
      <c r="F15" s="9" t="n">
        <v>1965</v>
      </c>
      <c r="G15" s="9" t="n">
        <v>2053</v>
      </c>
      <c r="H15" s="9" t="n">
        <v>2116</v>
      </c>
      <c r="I15" s="9" t="n">
        <v>2125</v>
      </c>
      <c r="J15" s="9" t="n">
        <v>2137</v>
      </c>
    </row>
    <row r="16">
      <c r="A16" s="3" t="s">
        <v>78</v>
      </c>
      <c r="B16" s="9" t="n">
        <v>234</v>
      </c>
      <c r="C16" s="9" t="n">
        <v>232</v>
      </c>
      <c r="D16" s="9" t="n">
        <v>235</v>
      </c>
      <c r="E16" s="9" t="n">
        <v>240</v>
      </c>
      <c r="F16" s="9" t="n">
        <v>246</v>
      </c>
      <c r="G16" s="9" t="n">
        <v>251</v>
      </c>
      <c r="H16" s="9" t="n">
        <v>250</v>
      </c>
      <c r="I16" s="9" t="n">
        <v>255</v>
      </c>
      <c r="J16" s="9" t="n">
        <v>252</v>
      </c>
    </row>
    <row r="17">
      <c r="A17" s="3" t="s">
        <v>79</v>
      </c>
      <c r="B17" s="9" t="n">
        <v>76</v>
      </c>
      <c r="C17" s="9" t="n">
        <v>73</v>
      </c>
      <c r="D17" s="9" t="n">
        <v>71</v>
      </c>
      <c r="E17" s="9" t="n">
        <v>71</v>
      </c>
      <c r="F17" s="9" t="n">
        <v>77</v>
      </c>
      <c r="G17" s="9" t="n">
        <v>77</v>
      </c>
      <c r="H17" s="9" t="n">
        <v>79</v>
      </c>
      <c r="I17" s="9" t="n">
        <v>78</v>
      </c>
      <c r="J17" s="9" t="n">
        <v>79</v>
      </c>
    </row>
    <row r="18">
      <c r="A18" s="3" t="s">
        <v>80</v>
      </c>
      <c r="B18" s="9" t="n">
        <v>30</v>
      </c>
      <c r="C18" s="9" t="n">
        <v>24</v>
      </c>
      <c r="D18" s="9" t="n">
        <v>27</v>
      </c>
      <c r="E18" s="9" t="n">
        <v>26</v>
      </c>
      <c r="F18" s="9" t="n">
        <v>23</v>
      </c>
      <c r="G18" s="9" t="n">
        <v>20</v>
      </c>
      <c r="H18" s="9" t="n">
        <v>20</v>
      </c>
      <c r="I18" s="9" t="n">
        <v>19</v>
      </c>
      <c r="J18" s="9" t="n">
        <v>18</v>
      </c>
    </row>
    <row r="19">
      <c r="A19" s="3" t="s">
        <v>81</v>
      </c>
      <c r="B19" s="9" t="n">
        <v>207</v>
      </c>
      <c r="C19" s="9" t="n">
        <v>200</v>
      </c>
      <c r="D19" s="9" t="n">
        <v>206</v>
      </c>
      <c r="E19" s="9" t="n">
        <v>207</v>
      </c>
      <c r="F19" s="9" t="n">
        <v>219</v>
      </c>
      <c r="G19" s="9" t="n">
        <v>237</v>
      </c>
      <c r="H19" s="9" t="n">
        <v>247</v>
      </c>
      <c r="I19" s="9" t="n">
        <v>245</v>
      </c>
      <c r="J19" s="9" t="n">
        <v>280</v>
      </c>
    </row>
    <row r="20">
      <c r="A20" s="3" t="s">
        <v>82</v>
      </c>
      <c r="B20" s="9" t="n">
        <v>59</v>
      </c>
      <c r="C20" s="9" t="n">
        <v>57</v>
      </c>
      <c r="D20" s="9" t="n">
        <v>58</v>
      </c>
      <c r="E20" s="9" t="n">
        <v>59</v>
      </c>
      <c r="F20" s="9" t="n">
        <v>58</v>
      </c>
      <c r="G20" s="9" t="n">
        <v>59</v>
      </c>
      <c r="H20" s="9" t="n">
        <v>59</v>
      </c>
      <c r="I20" s="9" t="n">
        <v>59</v>
      </c>
      <c r="J20" s="9" t="n">
        <v>58</v>
      </c>
    </row>
    <row r="21">
      <c r="A21" s="3" t="s">
        <v>83</v>
      </c>
      <c r="B21" s="9" t="n">
        <v>0</v>
      </c>
      <c r="C21" s="9" t="n">
        <v>0</v>
      </c>
      <c r="D21" s="9" t="n">
        <v>0</v>
      </c>
      <c r="E21" s="9" t="n">
        <v>0</v>
      </c>
      <c r="F21" s="9" t="n">
        <v>0</v>
      </c>
      <c r="G21" s="9" t="n">
        <v>0</v>
      </c>
      <c r="H21" s="9" t="n">
        <v>0</v>
      </c>
      <c r="I21" s="9" t="n">
        <v>0</v>
      </c>
      <c r="J21" s="9" t="n">
        <v>0</v>
      </c>
    </row>
    <row r="22">
      <c r="A22" s="3" t="s">
        <v>84</v>
      </c>
      <c r="B22" s="9" t="n">
        <v>13</v>
      </c>
      <c r="C22" s="9" t="n">
        <v>8</v>
      </c>
      <c r="D22" s="9" t="n">
        <v>6</v>
      </c>
      <c r="E22" s="9" t="n">
        <v>8</v>
      </c>
      <c r="F22" s="9" t="n">
        <v>10</v>
      </c>
      <c r="G22" s="9" t="n">
        <v>7</v>
      </c>
      <c r="H22" s="9" t="n">
        <v>10</v>
      </c>
      <c r="I22" s="9" t="n">
        <v>15</v>
      </c>
      <c r="J22" s="9" t="n">
        <v>16</v>
      </c>
    </row>
    <row r="23">
      <c r="A23" s="3" t="s">
        <v>45</v>
      </c>
      <c r="B23" s="9" t="n">
        <v>5345</v>
      </c>
      <c r="C23" s="9" t="n">
        <v>5488</v>
      </c>
      <c r="D23" s="9" t="n">
        <v>5601</v>
      </c>
      <c r="E23" s="9" t="n">
        <v>5591</v>
      </c>
      <c r="F23" s="9" t="n">
        <v>5807</v>
      </c>
      <c r="G23" s="9" t="n">
        <v>5886</v>
      </c>
      <c r="H23" s="9" t="n">
        <v>5970</v>
      </c>
      <c r="I23" s="9" t="n">
        <v>5903</v>
      </c>
      <c r="J23" s="9" t="n">
        <v>5830</v>
      </c>
    </row>
    <row r="24">
      <c r="A24" s="3" t="s">
        <v>68</v>
      </c>
      <c r="B24" s="8" t="s">
        <v>54</v>
      </c>
      <c r="C24" s="8" t="s">
        <v>55</v>
      </c>
      <c r="D24" s="8" t="s">
        <v>56</v>
      </c>
      <c r="E24" s="8" t="s">
        <v>57</v>
      </c>
      <c r="F24" s="8" t="s">
        <v>58</v>
      </c>
      <c r="G24" s="8" t="s">
        <v>59</v>
      </c>
      <c r="H24" s="8" t="s">
        <v>60</v>
      </c>
      <c r="I24" s="8" t="s">
        <v>61</v>
      </c>
      <c r="J24" s="8" t="s">
        <v>62</v>
      </c>
    </row>
    <row r="25">
      <c r="A25" s="3" t="s">
        <v>69</v>
      </c>
      <c r="B25" s="10" t="n">
        <v>0.092422825070159</v>
      </c>
      <c r="C25" s="10" t="n">
        <v>0.0920189504373178</v>
      </c>
      <c r="D25" s="10" t="n">
        <v>0.0955186573826102</v>
      </c>
      <c r="E25" s="10" t="n">
        <v>0.0942586299409766</v>
      </c>
      <c r="F25" s="10" t="n">
        <v>0.0926468055794731</v>
      </c>
      <c r="G25" s="10" t="n">
        <v>0.0951410125722052</v>
      </c>
      <c r="H25" s="10" t="n">
        <v>0.101005025125628</v>
      </c>
      <c r="I25" s="10" t="n">
        <v>0.101135016093512</v>
      </c>
      <c r="J25" s="10" t="n">
        <v>0.0967409948542024</v>
      </c>
    </row>
    <row r="26">
      <c r="A26" s="3" t="s">
        <v>70</v>
      </c>
      <c r="B26" s="10" t="n">
        <v>0.0718428437792329</v>
      </c>
      <c r="C26" s="10" t="n">
        <v>0.0730685131195335</v>
      </c>
      <c r="D26" s="10" t="n">
        <v>0.0676664881271202</v>
      </c>
      <c r="E26" s="10" t="n">
        <v>0.0661777857270613</v>
      </c>
      <c r="F26" s="10" t="n">
        <v>0.0742207680385742</v>
      </c>
      <c r="G26" s="10" t="n">
        <v>0.0871559633027523</v>
      </c>
      <c r="H26" s="10" t="n">
        <v>0.0892797319932998</v>
      </c>
      <c r="I26" s="10" t="n">
        <v>0.0887684228358462</v>
      </c>
      <c r="J26" s="10" t="n">
        <v>0.0823327615780446</v>
      </c>
    </row>
    <row r="27">
      <c r="A27" s="3" t="s">
        <v>71</v>
      </c>
      <c r="B27" s="10" t="n">
        <v>0.0112254443405051</v>
      </c>
      <c r="C27" s="10" t="n">
        <v>0.0125728862973761</v>
      </c>
      <c r="D27" s="10" t="n">
        <v>0.0117836100696304</v>
      </c>
      <c r="E27" s="10" t="n">
        <v>0.012698980504382</v>
      </c>
      <c r="F27" s="10" t="n">
        <v>0.0117100051661788</v>
      </c>
      <c r="G27" s="10" t="n">
        <v>0.0112130479102956</v>
      </c>
      <c r="H27" s="10" t="n">
        <v>0.0110552763819095</v>
      </c>
      <c r="I27" s="10" t="n">
        <v>0.011519566322209</v>
      </c>
      <c r="J27" s="10" t="n">
        <v>0.0111492281303602</v>
      </c>
    </row>
    <row r="28">
      <c r="A28" s="3" t="s">
        <v>72</v>
      </c>
      <c r="B28" s="10" t="n">
        <v>0.00112254443405051</v>
      </c>
      <c r="C28" s="10" t="n">
        <v>0.0010932944606414</v>
      </c>
      <c r="D28" s="10" t="n">
        <v>0.00624888412783431</v>
      </c>
      <c r="E28" s="10" t="n">
        <v>0.00822750849579682</v>
      </c>
      <c r="F28" s="10" t="n">
        <v>0.00912691579128638</v>
      </c>
      <c r="G28" s="10" t="n">
        <v>0.00373768263676521</v>
      </c>
      <c r="H28" s="10" t="n">
        <v>0.00552763819095477</v>
      </c>
      <c r="I28" s="10" t="n">
        <v>0.00508216161273929</v>
      </c>
      <c r="J28" s="10" t="n">
        <v>0.00497427101200686</v>
      </c>
    </row>
    <row r="29">
      <c r="A29" s="3" t="s">
        <v>73</v>
      </c>
      <c r="B29" s="10" t="n">
        <v>0.339756782039289</v>
      </c>
      <c r="C29" s="10" t="n">
        <v>0.345116618075802</v>
      </c>
      <c r="D29" s="10" t="n">
        <v>0.336904124263524</v>
      </c>
      <c r="E29" s="10" t="n">
        <v>0.332319799678054</v>
      </c>
      <c r="F29" s="10" t="n">
        <v>0.330118822111245</v>
      </c>
      <c r="G29" s="10" t="n">
        <v>0.310227658851512</v>
      </c>
      <c r="H29" s="10" t="n">
        <v>0.299329983249581</v>
      </c>
      <c r="I29" s="10" t="n">
        <v>0.292563103506692</v>
      </c>
      <c r="J29" s="10" t="n">
        <v>0.289365351629503</v>
      </c>
    </row>
    <row r="30">
      <c r="A30" s="3" t="s">
        <v>74</v>
      </c>
      <c r="B30" s="10" t="n">
        <v>0.0449017773620206</v>
      </c>
      <c r="C30" s="10" t="n">
        <v>0.0424562682215743</v>
      </c>
      <c r="D30" s="10" t="n">
        <v>0.0396357793251205</v>
      </c>
      <c r="E30" s="10" t="n">
        <v>0.0386335181541764</v>
      </c>
      <c r="F30" s="10" t="n">
        <v>0.0347856035818839</v>
      </c>
      <c r="G30" s="10" t="n">
        <v>0.0329595650696568</v>
      </c>
      <c r="H30" s="10" t="n">
        <v>0.0278056951423786</v>
      </c>
      <c r="I30" s="10" t="n">
        <v>0.0271048619346095</v>
      </c>
      <c r="J30" s="10" t="n">
        <v>0.0277873070325901</v>
      </c>
    </row>
    <row r="31">
      <c r="A31" s="3" t="s">
        <v>75</v>
      </c>
      <c r="B31" s="10" t="n">
        <v>0.000187090739008419</v>
      </c>
      <c r="C31" s="10" t="n">
        <v>0</v>
      </c>
      <c r="D31" s="10" t="n">
        <v>0</v>
      </c>
      <c r="E31" s="10" t="n">
        <v>0</v>
      </c>
      <c r="F31" s="10" t="n">
        <v>0</v>
      </c>
      <c r="G31" s="10" t="n">
        <v>0.000169894665307509</v>
      </c>
      <c r="H31" s="10" t="n">
        <v>0.00016750418760469</v>
      </c>
      <c r="I31" s="10" t="n">
        <v>0.000169405387091309</v>
      </c>
      <c r="J31" s="10" t="n">
        <v>0.000171526586620926</v>
      </c>
    </row>
    <row r="32">
      <c r="A32" s="3" t="s">
        <v>76</v>
      </c>
      <c r="B32" s="10" t="n">
        <v>0</v>
      </c>
      <c r="C32" s="10" t="n">
        <v>0</v>
      </c>
      <c r="D32" s="10" t="n">
        <v>0</v>
      </c>
      <c r="E32" s="10" t="n">
        <v>0</v>
      </c>
      <c r="F32" s="10" t="n">
        <v>0</v>
      </c>
      <c r="G32" s="10" t="n">
        <v>0</v>
      </c>
      <c r="H32" s="10" t="n">
        <v>0</v>
      </c>
      <c r="I32" s="10" t="n">
        <v>0</v>
      </c>
      <c r="J32" s="10" t="n">
        <v>0.000343053173241852</v>
      </c>
    </row>
    <row r="33">
      <c r="A33" s="3" t="s">
        <v>77</v>
      </c>
      <c r="B33" s="10" t="n">
        <v>0.322731524789523</v>
      </c>
      <c r="C33" s="10" t="n">
        <v>0.325437317784257</v>
      </c>
      <c r="D33" s="10" t="n">
        <v>0.3345831101589</v>
      </c>
      <c r="E33" s="10" t="n">
        <v>0.33840100160973</v>
      </c>
      <c r="F33" s="10" t="n">
        <v>0.338384708110901</v>
      </c>
      <c r="G33" s="10" t="n">
        <v>0.348793747876317</v>
      </c>
      <c r="H33" s="10" t="n">
        <v>0.354438860971524</v>
      </c>
      <c r="I33" s="10" t="n">
        <v>0.359986447569033</v>
      </c>
      <c r="J33" s="10" t="n">
        <v>0.366552315608919</v>
      </c>
    </row>
    <row r="34">
      <c r="A34" s="3" t="s">
        <v>78</v>
      </c>
      <c r="B34" s="10" t="n">
        <v>0.0437792329279701</v>
      </c>
      <c r="C34" s="10" t="n">
        <v>0.0422740524781341</v>
      </c>
      <c r="D34" s="10" t="n">
        <v>0.0419567934297447</v>
      </c>
      <c r="E34" s="10" t="n">
        <v>0.0429261312824182</v>
      </c>
      <c r="F34" s="10" t="n">
        <v>0.0423626657482349</v>
      </c>
      <c r="G34" s="10" t="n">
        <v>0.0426435609921848</v>
      </c>
      <c r="H34" s="10" t="n">
        <v>0.0418760469011725</v>
      </c>
      <c r="I34" s="10" t="n">
        <v>0.0431983737082839</v>
      </c>
      <c r="J34" s="10" t="n">
        <v>0.0432246998284734</v>
      </c>
    </row>
    <row r="35">
      <c r="A35" s="3" t="s">
        <v>79</v>
      </c>
      <c r="B35" s="10" t="n">
        <v>0.0142188961646399</v>
      </c>
      <c r="C35" s="10" t="n">
        <v>0.013301749271137</v>
      </c>
      <c r="D35" s="10" t="n">
        <v>0.0126763078021782</v>
      </c>
      <c r="E35" s="10" t="n">
        <v>0.012698980504382</v>
      </c>
      <c r="F35" s="10" t="n">
        <v>0.0132598587911142</v>
      </c>
      <c r="G35" s="10" t="n">
        <v>0.0130818892286782</v>
      </c>
      <c r="H35" s="10" t="n">
        <v>0.0132328308207705</v>
      </c>
      <c r="I35" s="10" t="n">
        <v>0.0132136201931221</v>
      </c>
      <c r="J35" s="10" t="n">
        <v>0.0135506003430532</v>
      </c>
    </row>
    <row r="36">
      <c r="A36" s="3" t="s">
        <v>80</v>
      </c>
      <c r="B36" s="10" t="n">
        <v>0.00561272217025257</v>
      </c>
      <c r="C36" s="10" t="n">
        <v>0.0043731778425656</v>
      </c>
      <c r="D36" s="10" t="n">
        <v>0.0048205677557579</v>
      </c>
      <c r="E36" s="10" t="n">
        <v>0.00465033088892863</v>
      </c>
      <c r="F36" s="10" t="n">
        <v>0.00396073704150164</v>
      </c>
      <c r="G36" s="10" t="n">
        <v>0.00339789330615019</v>
      </c>
      <c r="H36" s="10" t="n">
        <v>0.0033500837520938</v>
      </c>
      <c r="I36" s="10" t="n">
        <v>0.00321870235473488</v>
      </c>
      <c r="J36" s="10" t="n">
        <v>0.00308747855917667</v>
      </c>
    </row>
    <row r="37">
      <c r="A37" s="3" t="s">
        <v>81</v>
      </c>
      <c r="B37" s="10" t="n">
        <v>0.0387277829747427</v>
      </c>
      <c r="C37" s="10" t="n">
        <v>0.0364431486880466</v>
      </c>
      <c r="D37" s="10" t="n">
        <v>0.0367791465809677</v>
      </c>
      <c r="E37" s="10" t="n">
        <v>0.0370237882310857</v>
      </c>
      <c r="F37" s="10" t="n">
        <v>0.0377131048734286</v>
      </c>
      <c r="G37" s="10" t="n">
        <v>0.0402650356778797</v>
      </c>
      <c r="H37" s="10" t="n">
        <v>0.0413735343383585</v>
      </c>
      <c r="I37" s="10" t="n">
        <v>0.0415043198373708</v>
      </c>
      <c r="J37" s="10" t="n">
        <v>0.0480274442538593</v>
      </c>
    </row>
    <row r="38">
      <c r="A38" s="3" t="s">
        <v>82</v>
      </c>
      <c r="B38" s="10" t="n">
        <v>0.0110383536014967</v>
      </c>
      <c r="C38" s="10" t="n">
        <v>0.0103862973760933</v>
      </c>
      <c r="D38" s="10" t="n">
        <v>0.010355293697554</v>
      </c>
      <c r="E38" s="10" t="n">
        <v>0.0105526739402611</v>
      </c>
      <c r="F38" s="10" t="n">
        <v>0.00998794558291717</v>
      </c>
      <c r="G38" s="10" t="n">
        <v>0.0100237852531431</v>
      </c>
      <c r="H38" s="10" t="n">
        <v>0.00988274706867672</v>
      </c>
      <c r="I38" s="10" t="n">
        <v>0.00999491783838726</v>
      </c>
      <c r="J38" s="10" t="n">
        <v>0.00994854202401372</v>
      </c>
    </row>
    <row r="39">
      <c r="A39" s="3" t="s">
        <v>83</v>
      </c>
      <c r="B39" s="10" t="n">
        <v>0</v>
      </c>
      <c r="C39" s="10" t="n">
        <v>0</v>
      </c>
      <c r="D39" s="10" t="n">
        <v>0</v>
      </c>
      <c r="E39" s="10" t="n">
        <v>0</v>
      </c>
      <c r="F39" s="10" t="n">
        <v>0</v>
      </c>
      <c r="G39" s="10" t="n">
        <v>0</v>
      </c>
      <c r="H39" s="10" t="n">
        <v>0</v>
      </c>
      <c r="I39" s="10" t="n">
        <v>0</v>
      </c>
      <c r="J39" s="10" t="n">
        <v>0</v>
      </c>
    </row>
    <row r="40">
      <c r="A40" s="3" t="s">
        <v>84</v>
      </c>
      <c r="B40" s="10" t="n">
        <v>0.00243217960710945</v>
      </c>
      <c r="C40" s="10" t="n">
        <v>0.00145772594752187</v>
      </c>
      <c r="D40" s="10" t="n">
        <v>0.00107123727905731</v>
      </c>
      <c r="E40" s="10" t="n">
        <v>0.00143087104274727</v>
      </c>
      <c r="F40" s="10" t="n">
        <v>0.00172205958326158</v>
      </c>
      <c r="G40" s="10" t="n">
        <v>0.00118926265715257</v>
      </c>
      <c r="H40" s="10" t="n">
        <v>0.0016750418760469</v>
      </c>
      <c r="I40" s="10" t="n">
        <v>0.00254108080636964</v>
      </c>
      <c r="J40" s="10" t="n">
        <v>0.00274442538593482</v>
      </c>
    </row>
    <row r="41">
      <c r="A41" s="3" t="s">
        <v>45</v>
      </c>
      <c r="B41" s="10" t="n">
        <v>1</v>
      </c>
      <c r="C41" s="10" t="n">
        <v>1</v>
      </c>
      <c r="D41" s="10" t="n">
        <v>1</v>
      </c>
      <c r="E41" s="10" t="n">
        <v>1</v>
      </c>
      <c r="F41" s="10" t="n">
        <v>1</v>
      </c>
      <c r="G41" s="10" t="n">
        <v>1</v>
      </c>
      <c r="H41" s="10" t="n">
        <v>1</v>
      </c>
      <c r="I41" s="10" t="n">
        <v>1</v>
      </c>
      <c r="J41" s="10" t="n">
        <v>1</v>
      </c>
    </row>
  </sheetData>
  <pageMargins left="0.7" right="0.7" top="0.75" bottom="0.75" header="0.3" footer="0.3"/>
  <pageSetup paperSize="9" orientation="portrait" horizontalDpi="300" verticalDpi="300" r:id="rId2"/>
  <tableParts count="2">
    <tablePart r:id="rId6"/>
    <tablePart r:id="rId7"/>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9.71" hidden="0" customWidth="1"/>
    <col min="2" max="2" width="11.71" hidden="0" customWidth="1"/>
    <col min="3" max="3" width="11.71" hidden="0" customWidth="1"/>
    <col min="4" max="4" width="11.71" hidden="0" customWidth="1"/>
    <col min="5" max="5" width="11.71" hidden="0" customWidth="1"/>
    <col min="6" max="6" width="11.71" hidden="0" customWidth="1"/>
    <col min="7" max="7" width="11.71" hidden="0" customWidth="1"/>
    <col min="8" max="8" width="11.71" hidden="0" customWidth="1"/>
  </cols>
  <sheetData>
    <row r="1">
      <c r="A1" s="7" t="s">
        <v>85</v>
      </c>
    </row>
    <row r="2">
      <c r="A2" t="s">
        <v>42</v>
      </c>
    </row>
    <row r="3">
      <c r="A3" t="s">
        <v>67</v>
      </c>
    </row>
    <row r="4">
      <c r="A4" t="s">
        <v>43</v>
      </c>
    </row>
    <row r="5">
      <c r="A5" s="5" t="str">
        <f>=HYPERLINK("#'Table_of_contents'!A8", "Return to table of contents")</f>
      </c>
    </row>
    <row r="6">
      <c r="A6" s="3" t="s">
        <v>44</v>
      </c>
      <c r="B6" s="8" t="s">
        <v>86</v>
      </c>
      <c r="C6" s="8" t="s">
        <v>87</v>
      </c>
      <c r="D6" s="8" t="s">
        <v>88</v>
      </c>
      <c r="E6" s="8" t="s">
        <v>89</v>
      </c>
      <c r="F6" s="8" t="s">
        <v>90</v>
      </c>
      <c r="G6" s="8" t="s">
        <v>91</v>
      </c>
      <c r="H6" s="8" t="s">
        <v>46</v>
      </c>
    </row>
    <row r="7">
      <c r="A7" s="3" t="s">
        <v>54</v>
      </c>
      <c r="B7" s="9" t="n">
        <v>83</v>
      </c>
      <c r="C7" s="9" t="n">
        <v>1133</v>
      </c>
      <c r="D7" s="9" t="n">
        <v>1393</v>
      </c>
      <c r="E7" s="9" t="n">
        <v>736</v>
      </c>
      <c r="F7" s="9" t="n">
        <v>426</v>
      </c>
      <c r="G7" s="9" t="n">
        <v>243</v>
      </c>
      <c r="H7" s="9" t="n">
        <v>4014</v>
      </c>
    </row>
    <row r="8">
      <c r="A8" s="3" t="s">
        <v>55</v>
      </c>
      <c r="B8" s="9" t="n">
        <v>86</v>
      </c>
      <c r="C8" s="9" t="n">
        <v>1147</v>
      </c>
      <c r="D8" s="9" t="n">
        <v>1421</v>
      </c>
      <c r="E8" s="9" t="n">
        <v>767</v>
      </c>
      <c r="F8" s="9" t="n">
        <v>438</v>
      </c>
      <c r="G8" s="9" t="n">
        <v>249</v>
      </c>
      <c r="H8" s="9" t="n">
        <v>4108</v>
      </c>
    </row>
    <row r="9">
      <c r="A9" s="3" t="s">
        <v>56</v>
      </c>
      <c r="B9" s="9" t="n">
        <v>82</v>
      </c>
      <c r="C9" s="9" t="n">
        <v>1137</v>
      </c>
      <c r="D9" s="9" t="n">
        <v>1452</v>
      </c>
      <c r="E9" s="9" t="n">
        <v>786</v>
      </c>
      <c r="F9" s="9" t="n">
        <v>436</v>
      </c>
      <c r="G9" s="9" t="n">
        <v>244</v>
      </c>
      <c r="H9" s="9" t="n">
        <v>4137</v>
      </c>
    </row>
    <row r="10">
      <c r="A10" s="3" t="s">
        <v>57</v>
      </c>
      <c r="B10" s="9" t="n">
        <v>67</v>
      </c>
      <c r="C10" s="9" t="n">
        <v>1140</v>
      </c>
      <c r="D10" s="9" t="n">
        <v>1467</v>
      </c>
      <c r="E10" s="9" t="n">
        <v>779</v>
      </c>
      <c r="F10" s="9" t="n">
        <v>425</v>
      </c>
      <c r="G10" s="9" t="n">
        <v>258</v>
      </c>
      <c r="H10" s="9" t="n">
        <v>4136</v>
      </c>
    </row>
    <row r="11">
      <c r="A11" s="3" t="s">
        <v>58</v>
      </c>
      <c r="B11" s="9" t="n">
        <v>70</v>
      </c>
      <c r="C11" s="9" t="n">
        <v>1169</v>
      </c>
      <c r="D11" s="9" t="n">
        <v>1513</v>
      </c>
      <c r="E11" s="9" t="n">
        <v>782</v>
      </c>
      <c r="F11" s="9" t="n">
        <v>445</v>
      </c>
      <c r="G11" s="9" t="n">
        <v>259</v>
      </c>
      <c r="H11" s="9" t="n">
        <v>4238</v>
      </c>
    </row>
    <row r="12">
      <c r="A12" s="3" t="s">
        <v>59</v>
      </c>
      <c r="B12" s="9" t="n">
        <v>68</v>
      </c>
      <c r="C12" s="9" t="n">
        <v>1151</v>
      </c>
      <c r="D12" s="9" t="n">
        <v>1518</v>
      </c>
      <c r="E12" s="9" t="n">
        <v>801</v>
      </c>
      <c r="F12" s="9" t="n">
        <v>465</v>
      </c>
      <c r="G12" s="9" t="n">
        <v>255</v>
      </c>
      <c r="H12" s="9" t="n">
        <v>4258</v>
      </c>
    </row>
    <row r="13">
      <c r="A13" s="3" t="s">
        <v>60</v>
      </c>
      <c r="B13" s="9" t="n">
        <v>80</v>
      </c>
      <c r="C13" s="9" t="n">
        <v>1138</v>
      </c>
      <c r="D13" s="9" t="n">
        <v>1541</v>
      </c>
      <c r="E13" s="9" t="n">
        <v>807</v>
      </c>
      <c r="F13" s="9" t="n">
        <v>462</v>
      </c>
      <c r="G13" s="9" t="n">
        <v>251</v>
      </c>
      <c r="H13" s="9" t="n">
        <v>4279</v>
      </c>
    </row>
    <row r="14">
      <c r="A14" s="3" t="s">
        <v>61</v>
      </c>
      <c r="B14" s="9" t="n">
        <v>67</v>
      </c>
      <c r="C14" s="9" t="n">
        <v>1115</v>
      </c>
      <c r="D14" s="9" t="n">
        <v>1545</v>
      </c>
      <c r="E14" s="9" t="n">
        <v>835</v>
      </c>
      <c r="F14" s="9" t="n">
        <v>459</v>
      </c>
      <c r="G14" s="9" t="n">
        <v>251</v>
      </c>
      <c r="H14" s="9" t="n">
        <v>4272</v>
      </c>
    </row>
    <row r="15">
      <c r="A15" s="3" t="s">
        <v>62</v>
      </c>
      <c r="B15" s="9" t="n">
        <v>63</v>
      </c>
      <c r="C15" s="9" t="n">
        <v>1108</v>
      </c>
      <c r="D15" s="9" t="n">
        <v>1460</v>
      </c>
      <c r="E15" s="9" t="n">
        <v>861</v>
      </c>
      <c r="F15" s="9" t="n">
        <v>446</v>
      </c>
      <c r="G15" s="9" t="n">
        <v>264</v>
      </c>
      <c r="H15" s="9" t="n">
        <v>4202</v>
      </c>
    </row>
    <row r="16">
      <c r="A16" s="3" t="s">
        <v>44</v>
      </c>
      <c r="B16" s="8" t="s">
        <v>86</v>
      </c>
      <c r="C16" s="8" t="s">
        <v>87</v>
      </c>
      <c r="D16" s="8" t="s">
        <v>88</v>
      </c>
      <c r="E16" s="8" t="s">
        <v>89</v>
      </c>
      <c r="F16" s="8" t="s">
        <v>90</v>
      </c>
      <c r="G16" s="8" t="s">
        <v>91</v>
      </c>
      <c r="H16" s="8" t="s">
        <v>46</v>
      </c>
    </row>
    <row r="17">
      <c r="A17" s="3" t="s">
        <v>54</v>
      </c>
      <c r="B17" s="10" t="n">
        <v>0.0206776283009467</v>
      </c>
      <c r="C17" s="10" t="n">
        <v>0.282262082710513</v>
      </c>
      <c r="D17" s="10" t="n">
        <v>0.347035376183358</v>
      </c>
      <c r="E17" s="10" t="n">
        <v>0.183358246138515</v>
      </c>
      <c r="F17" s="10" t="n">
        <v>0.106128550074738</v>
      </c>
      <c r="G17" s="10" t="n">
        <v>0.0605381165919283</v>
      </c>
      <c r="H17" s="10" t="n">
        <v>1</v>
      </c>
    </row>
    <row r="18">
      <c r="A18" s="3" t="s">
        <v>55</v>
      </c>
      <c r="B18" s="10" t="n">
        <v>0.0209347614410906</v>
      </c>
      <c r="C18" s="10" t="n">
        <v>0.27921129503408</v>
      </c>
      <c r="D18" s="10" t="n">
        <v>0.345910418695229</v>
      </c>
      <c r="E18" s="10" t="n">
        <v>0.186708860759494</v>
      </c>
      <c r="F18" s="10" t="n">
        <v>0.106621226874391</v>
      </c>
      <c r="G18" s="10" t="n">
        <v>0.0606134371957157</v>
      </c>
      <c r="H18" s="10" t="n">
        <v>1</v>
      </c>
    </row>
    <row r="19">
      <c r="A19" s="3" t="s">
        <v>56</v>
      </c>
      <c r="B19" s="10" t="n">
        <v>0.0198211264201112</v>
      </c>
      <c r="C19" s="10" t="n">
        <v>0.274836838288615</v>
      </c>
      <c r="D19" s="10" t="n">
        <v>0.35097897026831</v>
      </c>
      <c r="E19" s="10" t="n">
        <v>0.189992748368383</v>
      </c>
      <c r="F19" s="10" t="n">
        <v>0.105390379502055</v>
      </c>
      <c r="G19" s="10" t="n">
        <v>0.058979937152526</v>
      </c>
      <c r="H19" s="10" t="n">
        <v>1</v>
      </c>
    </row>
    <row r="20">
      <c r="A20" s="3" t="s">
        <v>57</v>
      </c>
      <c r="B20" s="10" t="n">
        <v>0.0161992263056093</v>
      </c>
      <c r="C20" s="10" t="n">
        <v>0.275628626692456</v>
      </c>
      <c r="D20" s="10" t="n">
        <v>0.354690522243714</v>
      </c>
      <c r="E20" s="10" t="n">
        <v>0.188346228239845</v>
      </c>
      <c r="F20" s="10" t="n">
        <v>0.102756286266925</v>
      </c>
      <c r="G20" s="10" t="n">
        <v>0.0623791102514507</v>
      </c>
      <c r="H20" s="10" t="n">
        <v>1</v>
      </c>
    </row>
    <row r="21">
      <c r="A21" s="3" t="s">
        <v>58</v>
      </c>
      <c r="B21" s="10" t="n">
        <v>0.0165172251061822</v>
      </c>
      <c r="C21" s="10" t="n">
        <v>0.275837659273242</v>
      </c>
      <c r="D21" s="10" t="n">
        <v>0.357008022652194</v>
      </c>
      <c r="E21" s="10" t="n">
        <v>0.184521000471921</v>
      </c>
      <c r="F21" s="10" t="n">
        <v>0.105002359603587</v>
      </c>
      <c r="G21" s="10" t="n">
        <v>0.061113732892874</v>
      </c>
      <c r="H21" s="10" t="n">
        <v>1</v>
      </c>
    </row>
    <row r="22">
      <c r="A22" s="3" t="s">
        <v>59</v>
      </c>
      <c r="B22" s="10" t="n">
        <v>0.0159699389384688</v>
      </c>
      <c r="C22" s="10" t="n">
        <v>0.270314701737905</v>
      </c>
      <c r="D22" s="10" t="n">
        <v>0.356505401596994</v>
      </c>
      <c r="E22" s="10" t="n">
        <v>0.188116486613434</v>
      </c>
      <c r="F22" s="10" t="n">
        <v>0.109206200093941</v>
      </c>
      <c r="G22" s="10" t="n">
        <v>0.0598872710192579</v>
      </c>
      <c r="H22" s="10" t="n">
        <v>1</v>
      </c>
    </row>
    <row r="23">
      <c r="A23" s="3" t="s">
        <v>60</v>
      </c>
      <c r="B23" s="10" t="n">
        <v>0.0186959569992989</v>
      </c>
      <c r="C23" s="10" t="n">
        <v>0.265949988315027</v>
      </c>
      <c r="D23" s="10" t="n">
        <v>0.360130871698995</v>
      </c>
      <c r="E23" s="10" t="n">
        <v>0.188595466230428</v>
      </c>
      <c r="F23" s="10" t="n">
        <v>0.107969151670951</v>
      </c>
      <c r="G23" s="10" t="n">
        <v>0.0586585650853003</v>
      </c>
      <c r="H23" s="10" t="n">
        <v>1</v>
      </c>
    </row>
    <row r="24">
      <c r="A24" s="3" t="s">
        <v>61</v>
      </c>
      <c r="B24" s="10" t="n">
        <v>0.0156835205992509</v>
      </c>
      <c r="C24" s="10" t="n">
        <v>0.261001872659176</v>
      </c>
      <c r="D24" s="10" t="n">
        <v>0.361657303370786</v>
      </c>
      <c r="E24" s="10" t="n">
        <v>0.195458801498127</v>
      </c>
      <c r="F24" s="10" t="n">
        <v>0.107443820224719</v>
      </c>
      <c r="G24" s="10" t="n">
        <v>0.0587546816479401</v>
      </c>
      <c r="H24" s="10" t="n">
        <v>1</v>
      </c>
    </row>
    <row r="25">
      <c r="A25" s="3" t="s">
        <v>62</v>
      </c>
      <c r="B25" s="10" t="n">
        <v>0.015</v>
      </c>
      <c r="C25" s="10" t="n">
        <v>0.264</v>
      </c>
      <c r="D25" s="10" t="n">
        <v>0.347</v>
      </c>
      <c r="E25" s="10" t="n">
        <v>0.205</v>
      </c>
      <c r="F25" s="10" t="n">
        <v>0.106</v>
      </c>
      <c r="G25" s="10" t="n">
        <v>0.063</v>
      </c>
      <c r="H25" s="10" t="n">
        <v>1</v>
      </c>
    </row>
  </sheetData>
  <pageMargins left="0.7" right="0.7" top="0.75" bottom="0.75" header="0.3" footer="0.3"/>
  <pageSetup paperSize="9" orientation="portrait" horizontalDpi="300" verticalDpi="300" r:id="rId2"/>
  <tableParts count="2">
    <tablePart r:id="rId8"/>
    <tablePart r:id="rId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54.71" hidden="0" customWidth="1"/>
    <col min="2" max="2" width="14.71" hidden="0" customWidth="1"/>
    <col min="3" max="3" width="14.71" hidden="0" customWidth="1"/>
    <col min="4" max="4" width="14.71" hidden="0" customWidth="1"/>
    <col min="5" max="5" width="14.71" hidden="0" customWidth="1"/>
    <col min="6" max="6" width="14.71" hidden="0" customWidth="1"/>
    <col min="7" max="7" width="14.71" hidden="0" customWidth="1"/>
    <col min="8" max="8" width="14.71" hidden="0" customWidth="1"/>
    <col min="9" max="9" width="14.71" hidden="0" customWidth="1"/>
    <col min="10" max="10" width="14.71" hidden="0" customWidth="1"/>
  </cols>
  <sheetData>
    <row r="1">
      <c r="A1" s="7" t="s">
        <v>92</v>
      </c>
    </row>
    <row r="2">
      <c r="A2" t="s">
        <v>42</v>
      </c>
    </row>
    <row r="3">
      <c r="A3" t="s">
        <v>67</v>
      </c>
    </row>
    <row r="4">
      <c r="A4" t="s">
        <v>93</v>
      </c>
    </row>
    <row r="5">
      <c r="A5" s="5" t="str">
        <f>=HYPERLINK("#'Table_of_contents'!A9", "Return to table of contents")</f>
      </c>
    </row>
    <row r="6">
      <c r="A6" s="3" t="s">
        <v>94</v>
      </c>
      <c r="B6" s="8" t="s">
        <v>54</v>
      </c>
      <c r="C6" s="8" t="s">
        <v>55</v>
      </c>
      <c r="D6" s="8" t="s">
        <v>56</v>
      </c>
      <c r="E6" s="8" t="s">
        <v>57</v>
      </c>
      <c r="F6" s="8" t="s">
        <v>58</v>
      </c>
      <c r="G6" s="8" t="s">
        <v>59</v>
      </c>
      <c r="H6" s="8" t="s">
        <v>60</v>
      </c>
      <c r="I6" s="8" t="s">
        <v>61</v>
      </c>
      <c r="J6" s="8" t="s">
        <v>62</v>
      </c>
    </row>
    <row r="7">
      <c r="A7" s="3" t="s">
        <v>95</v>
      </c>
      <c r="B7" s="9" t="n">
        <v>1160</v>
      </c>
      <c r="C7" s="9" t="n">
        <v>1138</v>
      </c>
      <c r="D7" s="9" t="n">
        <v>1149</v>
      </c>
      <c r="E7" s="9" t="n">
        <v>1178</v>
      </c>
      <c r="F7" s="9" t="n">
        <v>1198</v>
      </c>
      <c r="G7" s="9" t="n">
        <v>1229</v>
      </c>
      <c r="H7" s="9" t="n">
        <v>1234</v>
      </c>
      <c r="I7" s="9" t="n">
        <v>1176</v>
      </c>
      <c r="J7" s="9" t="n">
        <v>1176</v>
      </c>
    </row>
    <row r="8">
      <c r="A8" s="3" t="s">
        <v>96</v>
      </c>
      <c r="B8" s="9" t="n">
        <v>1680</v>
      </c>
      <c r="C8" s="9" t="n">
        <v>1763</v>
      </c>
      <c r="D8" s="9" t="n">
        <v>1738</v>
      </c>
      <c r="E8" s="9" t="n">
        <v>1734</v>
      </c>
      <c r="F8" s="9" t="n">
        <v>1829</v>
      </c>
      <c r="G8" s="9" t="n">
        <v>1848</v>
      </c>
      <c r="H8" s="9" t="n">
        <v>1884</v>
      </c>
      <c r="I8" s="9" t="n">
        <v>1831</v>
      </c>
      <c r="J8" s="9" t="n">
        <v>1816</v>
      </c>
    </row>
    <row r="9">
      <c r="A9" s="3" t="s">
        <v>97</v>
      </c>
      <c r="B9" s="9" t="n">
        <v>973</v>
      </c>
      <c r="C9" s="9" t="n">
        <v>1000</v>
      </c>
      <c r="D9" s="9" t="n">
        <v>1024</v>
      </c>
      <c r="E9" s="9" t="n">
        <v>1007</v>
      </c>
      <c r="F9" s="9" t="n">
        <v>959</v>
      </c>
      <c r="G9" s="9" t="n">
        <v>933</v>
      </c>
      <c r="H9" s="9" t="n">
        <v>925</v>
      </c>
      <c r="I9" s="9" t="n">
        <v>1017</v>
      </c>
      <c r="J9" s="9" t="n">
        <v>982</v>
      </c>
    </row>
    <row r="10">
      <c r="A10" s="3" t="s">
        <v>98</v>
      </c>
      <c r="B10" s="9" t="n">
        <v>201</v>
      </c>
      <c r="C10" s="9" t="n">
        <v>207</v>
      </c>
      <c r="D10" s="9" t="n">
        <v>226</v>
      </c>
      <c r="E10" s="9" t="n">
        <v>217</v>
      </c>
      <c r="F10" s="9" t="n">
        <v>252</v>
      </c>
      <c r="G10" s="9" t="n">
        <v>248</v>
      </c>
      <c r="H10" s="9" t="n">
        <v>236</v>
      </c>
      <c r="I10" s="9" t="n">
        <v>248</v>
      </c>
      <c r="J10" s="9" t="n">
        <v>228</v>
      </c>
    </row>
    <row r="11">
      <c r="A11" s="3" t="s">
        <v>46</v>
      </c>
      <c r="B11" s="9" t="n">
        <v>4014</v>
      </c>
      <c r="C11" s="9" t="n">
        <v>4108</v>
      </c>
      <c r="D11" s="9" t="n">
        <v>4137</v>
      </c>
      <c r="E11" s="9" t="n">
        <v>4136</v>
      </c>
      <c r="F11" s="9" t="n">
        <v>4238</v>
      </c>
      <c r="G11" s="9" t="n">
        <v>4258</v>
      </c>
      <c r="H11" s="9" t="n">
        <v>4279</v>
      </c>
      <c r="I11" s="9" t="n">
        <v>4272</v>
      </c>
      <c r="J11" s="9" t="n">
        <v>4202</v>
      </c>
    </row>
    <row r="12">
      <c r="A12" s="3" t="s">
        <v>99</v>
      </c>
      <c r="B12" s="10" t="n">
        <v>0.949925261584454</v>
      </c>
      <c r="C12" s="10" t="n">
        <v>0.949610516066212</v>
      </c>
      <c r="D12" s="10" t="n">
        <v>0.945371041817742</v>
      </c>
      <c r="E12" s="10" t="n">
        <v>0.947533849129594</v>
      </c>
      <c r="F12" s="10" t="n">
        <v>0.940537989617744</v>
      </c>
      <c r="G12" s="10" t="n">
        <v>0.941756693283232</v>
      </c>
      <c r="H12" s="10" t="n">
        <v>0.944846926852068</v>
      </c>
      <c r="I12" s="10" t="n">
        <v>0.941947565543071</v>
      </c>
      <c r="J12" s="10" t="n">
        <v>0.945740123750595</v>
      </c>
    </row>
    <row r="13">
      <c r="A13" s="3" t="s">
        <v>94</v>
      </c>
      <c r="B13" s="8" t="s">
        <v>54</v>
      </c>
      <c r="C13" s="8" t="s">
        <v>55</v>
      </c>
      <c r="D13" s="8" t="s">
        <v>56</v>
      </c>
      <c r="E13" s="8" t="s">
        <v>57</v>
      </c>
      <c r="F13" s="8" t="s">
        <v>58</v>
      </c>
      <c r="G13" s="8" t="s">
        <v>59</v>
      </c>
      <c r="H13" s="8" t="s">
        <v>60</v>
      </c>
      <c r="I13" s="8" t="s">
        <v>61</v>
      </c>
      <c r="J13" s="8" t="s">
        <v>62</v>
      </c>
    </row>
    <row r="14">
      <c r="A14" s="3" t="s">
        <v>95</v>
      </c>
      <c r="B14" s="10" t="n">
        <v>0.288988540109616</v>
      </c>
      <c r="C14" s="10" t="n">
        <v>0.277020447906524</v>
      </c>
      <c r="D14" s="10" t="n">
        <v>0.27773749093546</v>
      </c>
      <c r="E14" s="10" t="n">
        <v>0.284816247582205</v>
      </c>
      <c r="F14" s="10" t="n">
        <v>0.282680509674375</v>
      </c>
      <c r="G14" s="10" t="n">
        <v>0.288633161108502</v>
      </c>
      <c r="H14" s="10" t="n">
        <v>0.288385136714186</v>
      </c>
      <c r="I14" s="10" t="n">
        <v>0.275280898876405</v>
      </c>
      <c r="J14" s="10" t="n">
        <v>0.27986673012851</v>
      </c>
    </row>
    <row r="15">
      <c r="A15" s="3" t="s">
        <v>96</v>
      </c>
      <c r="B15" s="10" t="n">
        <v>0.418535127055306</v>
      </c>
      <c r="C15" s="10" t="n">
        <v>0.429162609542356</v>
      </c>
      <c r="D15" s="10" t="n">
        <v>0.420111191684796</v>
      </c>
      <c r="E15" s="10" t="n">
        <v>0.419245647969052</v>
      </c>
      <c r="F15" s="10" t="n">
        <v>0.431571495988674</v>
      </c>
      <c r="G15" s="10" t="n">
        <v>0.43400657585721</v>
      </c>
      <c r="H15" s="10" t="n">
        <v>0.440289787333489</v>
      </c>
      <c r="I15" s="10" t="n">
        <v>0.428604868913858</v>
      </c>
      <c r="J15" s="10" t="n">
        <v>0.432175154688244</v>
      </c>
    </row>
    <row r="16">
      <c r="A16" s="3" t="s">
        <v>97</v>
      </c>
      <c r="B16" s="10" t="n">
        <v>0.242401594419532</v>
      </c>
      <c r="C16" s="10" t="n">
        <v>0.243427458617332</v>
      </c>
      <c r="D16" s="10" t="n">
        <v>0.247522359197486</v>
      </c>
      <c r="E16" s="10" t="n">
        <v>0.243471953578337</v>
      </c>
      <c r="F16" s="10" t="n">
        <v>0.226285983954696</v>
      </c>
      <c r="G16" s="10" t="n">
        <v>0.21911695631752</v>
      </c>
      <c r="H16" s="10" t="n">
        <v>0.216172002804394</v>
      </c>
      <c r="I16" s="10" t="n">
        <v>0.238061797752809</v>
      </c>
      <c r="J16" s="10" t="n">
        <v>0.233698238933841</v>
      </c>
    </row>
    <row r="17">
      <c r="A17" s="3" t="s">
        <v>98</v>
      </c>
      <c r="B17" s="10" t="n">
        <v>0.0500747384155456</v>
      </c>
      <c r="C17" s="10" t="n">
        <v>0.0503894839337877</v>
      </c>
      <c r="D17" s="10" t="n">
        <v>0.0546289581822577</v>
      </c>
      <c r="E17" s="10" t="n">
        <v>0.0524661508704062</v>
      </c>
      <c r="F17" s="10" t="n">
        <v>0.0594620103822558</v>
      </c>
      <c r="G17" s="10" t="n">
        <v>0.0582433067167684</v>
      </c>
      <c r="H17" s="10" t="n">
        <v>0.0551530731479318</v>
      </c>
      <c r="I17" s="10" t="n">
        <v>0.0580524344569288</v>
      </c>
      <c r="J17" s="10" t="n">
        <v>0.054259876249405</v>
      </c>
    </row>
    <row r="18">
      <c r="A18" s="3" t="s">
        <v>46</v>
      </c>
      <c r="B18" s="10" t="n">
        <v>1</v>
      </c>
      <c r="C18" s="10" t="n">
        <v>1</v>
      </c>
      <c r="D18" s="10" t="n">
        <v>1</v>
      </c>
      <c r="E18" s="10" t="n">
        <v>1</v>
      </c>
      <c r="F18" s="10" t="n">
        <v>1</v>
      </c>
      <c r="G18" s="10" t="n">
        <v>1</v>
      </c>
      <c r="H18" s="10" t="n">
        <v>1</v>
      </c>
      <c r="I18" s="10" t="n">
        <v>1</v>
      </c>
      <c r="J18" s="10" t="n">
        <v>1</v>
      </c>
    </row>
  </sheetData>
  <pageMargins left="0.7" right="0.7" top="0.75" bottom="0.75" header="0.3" footer="0.3"/>
  <pageSetup paperSize="9" orientation="portrait" horizontalDpi="300" verticalDpi="300" r:id="rId2"/>
  <tableParts count="2">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46.71" hidden="0" customWidth="1"/>
    <col min="2" max="2" width="14.71" hidden="0" customWidth="1"/>
    <col min="3" max="3" width="14.71" hidden="0" customWidth="1"/>
    <col min="4" max="4" width="14.71" hidden="0" customWidth="1"/>
    <col min="5" max="5" width="14.71" hidden="0" customWidth="1"/>
    <col min="6" max="6" width="14.71" hidden="0" customWidth="1"/>
    <col min="7" max="7" width="14.71" hidden="0" customWidth="1"/>
    <col min="8" max="8" width="14.71" hidden="0" customWidth="1"/>
    <col min="9" max="9" width="14.71" hidden="0" customWidth="1"/>
    <col min="10" max="10" width="14.71" hidden="0" customWidth="1"/>
  </cols>
  <sheetData>
    <row r="1">
      <c r="A1" s="7" t="s">
        <v>100</v>
      </c>
    </row>
    <row r="2">
      <c r="A2" t="s">
        <v>42</v>
      </c>
    </row>
    <row r="3">
      <c r="A3" t="s">
        <v>67</v>
      </c>
    </row>
    <row r="4">
      <c r="A4" t="s">
        <v>101</v>
      </c>
    </row>
    <row r="5">
      <c r="A5" s="5" t="str">
        <f>=HYPERLINK("#'Table_of_contents'!A10", "Return to table of contents")</f>
      </c>
    </row>
    <row r="6">
      <c r="A6" s="3" t="s">
        <v>102</v>
      </c>
      <c r="B6" s="8" t="s">
        <v>54</v>
      </c>
      <c r="C6" s="8" t="s">
        <v>55</v>
      </c>
      <c r="D6" s="8" t="s">
        <v>56</v>
      </c>
      <c r="E6" s="8" t="s">
        <v>57</v>
      </c>
      <c r="F6" s="8" t="s">
        <v>58</v>
      </c>
      <c r="G6" s="8" t="s">
        <v>59</v>
      </c>
      <c r="H6" s="8" t="s">
        <v>60</v>
      </c>
      <c r="I6" s="8" t="s">
        <v>61</v>
      </c>
      <c r="J6" s="8" t="s">
        <v>62</v>
      </c>
    </row>
    <row r="7">
      <c r="A7" s="3" t="s">
        <v>103</v>
      </c>
      <c r="B7" s="9" t="n">
        <v>425</v>
      </c>
      <c r="C7" s="9" t="n">
        <v>452</v>
      </c>
      <c r="D7" s="9" t="n">
        <v>470</v>
      </c>
      <c r="E7" s="9" t="n">
        <v>484</v>
      </c>
      <c r="F7" s="9" t="n">
        <v>484</v>
      </c>
      <c r="G7" s="9" t="n">
        <v>486</v>
      </c>
      <c r="H7" s="9" t="n">
        <v>461</v>
      </c>
      <c r="I7" s="9" t="n">
        <v>471</v>
      </c>
      <c r="J7" s="9" t="n">
        <v>473</v>
      </c>
    </row>
    <row r="8">
      <c r="A8" s="3" t="s">
        <v>104</v>
      </c>
      <c r="B8" s="9" t="n">
        <v>127</v>
      </c>
      <c r="C8" s="9" t="n">
        <v>131</v>
      </c>
      <c r="D8" s="9" t="n">
        <v>137</v>
      </c>
      <c r="E8" s="9" t="n">
        <v>139</v>
      </c>
      <c r="F8" s="9" t="n">
        <v>114</v>
      </c>
      <c r="G8" s="9" t="n">
        <v>143</v>
      </c>
      <c r="H8" s="9" t="n">
        <v>167</v>
      </c>
      <c r="I8" s="9" t="n">
        <v>176</v>
      </c>
      <c r="J8" s="9" t="n">
        <v>178</v>
      </c>
    </row>
    <row r="9">
      <c r="A9" s="3" t="s">
        <v>105</v>
      </c>
      <c r="B9" s="9" t="n">
        <v>30</v>
      </c>
      <c r="C9" s="9" t="n">
        <v>24</v>
      </c>
      <c r="D9" s="9" t="n">
        <v>23</v>
      </c>
      <c r="E9" s="9" t="n">
        <v>24</v>
      </c>
      <c r="F9" s="9" t="n">
        <v>26</v>
      </c>
      <c r="G9" s="9" t="n">
        <v>27</v>
      </c>
      <c r="H9" s="9" t="n">
        <v>28</v>
      </c>
      <c r="I9" s="9" t="n">
        <v>28</v>
      </c>
      <c r="J9" s="9" t="n">
        <v>28</v>
      </c>
    </row>
    <row r="10">
      <c r="A10" s="3" t="s">
        <v>106</v>
      </c>
      <c r="B10" s="9" t="n">
        <v>582</v>
      </c>
      <c r="C10" s="9" t="n">
        <v>607</v>
      </c>
      <c r="D10" s="9" t="n">
        <v>630</v>
      </c>
      <c r="E10" s="9" t="n">
        <v>647</v>
      </c>
      <c r="F10" s="9" t="n">
        <v>624</v>
      </c>
      <c r="G10" s="9" t="n">
        <v>656</v>
      </c>
      <c r="H10" s="9" t="n">
        <v>656</v>
      </c>
      <c r="I10" s="9" t="n">
        <v>675</v>
      </c>
      <c r="J10" s="9" t="n">
        <v>679</v>
      </c>
    </row>
    <row r="11">
      <c r="A11" s="3" t="s">
        <v>46</v>
      </c>
      <c r="B11" s="9" t="n">
        <v>4014</v>
      </c>
      <c r="C11" s="9" t="n">
        <v>4108</v>
      </c>
      <c r="D11" s="9" t="n">
        <v>4137</v>
      </c>
      <c r="E11" s="9" t="n">
        <v>4136</v>
      </c>
      <c r="F11" s="9" t="n">
        <v>4238</v>
      </c>
      <c r="G11" s="9" t="n">
        <v>4258</v>
      </c>
      <c r="H11" s="9" t="n">
        <v>4279</v>
      </c>
      <c r="I11" s="9" t="n">
        <v>4272</v>
      </c>
      <c r="J11" s="9" t="n">
        <v>4202</v>
      </c>
    </row>
    <row r="12">
      <c r="A12" s="3" t="s">
        <v>107</v>
      </c>
      <c r="B12" s="10" t="n">
        <v>0.144992526158445</v>
      </c>
      <c r="C12" s="10" t="n">
        <v>0.147760467380721</v>
      </c>
      <c r="D12" s="10" t="n">
        <v>0.152284263959391</v>
      </c>
      <c r="E12" s="10" t="n">
        <v>0.156431334622824</v>
      </c>
      <c r="F12" s="10" t="n">
        <v>0.147239263803681</v>
      </c>
      <c r="G12" s="10" t="n">
        <v>0.154062940347581</v>
      </c>
      <c r="H12" s="10" t="n">
        <v>0.153306847394251</v>
      </c>
      <c r="I12" s="10" t="n">
        <v>0.158005617977528</v>
      </c>
      <c r="J12" s="10" t="n">
        <v>0.161589719181342</v>
      </c>
    </row>
    <row r="13">
      <c r="A13" s="3" t="s">
        <v>102</v>
      </c>
      <c r="B13" s="8" t="s">
        <v>54</v>
      </c>
      <c r="C13" s="8" t="s">
        <v>55</v>
      </c>
      <c r="D13" s="8" t="s">
        <v>56</v>
      </c>
      <c r="E13" s="8" t="s">
        <v>57</v>
      </c>
      <c r="F13" s="8" t="s">
        <v>58</v>
      </c>
      <c r="G13" s="8" t="s">
        <v>59</v>
      </c>
      <c r="H13" s="8" t="s">
        <v>60</v>
      </c>
      <c r="I13" s="8" t="s">
        <v>61</v>
      </c>
      <c r="J13" s="8" t="s">
        <v>62</v>
      </c>
    </row>
    <row r="14">
      <c r="A14" s="3" t="s">
        <v>103</v>
      </c>
      <c r="B14" s="10" t="n">
        <v>0.730240549828179</v>
      </c>
      <c r="C14" s="10" t="n">
        <v>0.744645799011532</v>
      </c>
      <c r="D14" s="10" t="n">
        <v>0.746031746031746</v>
      </c>
      <c r="E14" s="10" t="n">
        <v>0.74806800618238</v>
      </c>
      <c r="F14" s="10" t="n">
        <v>0.775641025641026</v>
      </c>
      <c r="G14" s="10" t="n">
        <v>0.740853658536585</v>
      </c>
      <c r="H14" s="10" t="n">
        <v>0.702743902439024</v>
      </c>
      <c r="I14" s="10" t="n">
        <v>0.697777777777778</v>
      </c>
      <c r="J14" s="10" t="n">
        <v>0.696612665684831</v>
      </c>
    </row>
    <row r="15">
      <c r="A15" s="3" t="s">
        <v>104</v>
      </c>
      <c r="B15" s="10" t="n">
        <v>0.218213058419244</v>
      </c>
      <c r="C15" s="10" t="n">
        <v>0.215815485996705</v>
      </c>
      <c r="D15" s="10" t="n">
        <v>0.217460317460317</v>
      </c>
      <c r="E15" s="10" t="n">
        <v>0.21483771251932</v>
      </c>
      <c r="F15" s="10" t="n">
        <v>0.182692307692308</v>
      </c>
      <c r="G15" s="10" t="n">
        <v>0.217987804878049</v>
      </c>
      <c r="H15" s="10" t="n">
        <v>0.254573170731707</v>
      </c>
      <c r="I15" s="10" t="n">
        <v>0.260740740740741</v>
      </c>
      <c r="J15" s="10" t="n">
        <v>0.262150220913108</v>
      </c>
    </row>
    <row r="16">
      <c r="A16" s="3" t="s">
        <v>105</v>
      </c>
      <c r="B16" s="10" t="n">
        <v>0.0515463917525773</v>
      </c>
      <c r="C16" s="10" t="n">
        <v>0.0395387149917628</v>
      </c>
      <c r="D16" s="10" t="n">
        <v>0.0365079365079365</v>
      </c>
      <c r="E16" s="10" t="n">
        <v>0.0370942812982998</v>
      </c>
      <c r="F16" s="10" t="n">
        <v>0.0416666666666667</v>
      </c>
      <c r="G16" s="10" t="n">
        <v>0.0411585365853659</v>
      </c>
      <c r="H16" s="10" t="n">
        <v>0.0426829268292683</v>
      </c>
      <c r="I16" s="10" t="n">
        <v>0.0414814814814815</v>
      </c>
      <c r="J16" s="10" t="n">
        <v>0.0412371134020619</v>
      </c>
    </row>
    <row r="17">
      <c r="A17" s="3" t="s">
        <v>106</v>
      </c>
      <c r="B17" s="10" t="n">
        <v>1</v>
      </c>
      <c r="C17" s="10" t="n">
        <v>1</v>
      </c>
      <c r="D17" s="10" t="n">
        <v>1</v>
      </c>
      <c r="E17" s="10" t="n">
        <v>1</v>
      </c>
      <c r="F17" s="10" t="n">
        <v>1</v>
      </c>
      <c r="G17" s="10" t="n">
        <v>1</v>
      </c>
      <c r="H17" s="10" t="n">
        <v>1</v>
      </c>
      <c r="I17" s="10" t="n">
        <v>1</v>
      </c>
      <c r="J17" s="10" t="n">
        <v>1</v>
      </c>
    </row>
  </sheetData>
  <pageMargins left="0.7" right="0.7" top="0.75" bottom="0.75" header="0.3" footer="0.3"/>
  <pageSetup paperSize="9" orientation="portrait" horizontalDpi="300" verticalDpi="300" r:id="rId2"/>
  <tableParts count="2">
    <tablePart r:id="rId12"/>
    <tablePart r:id="rId1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43.71" hidden="0" customWidth="1"/>
    <col min="2" max="2" width="14.71" hidden="0" customWidth="1"/>
    <col min="3" max="3" width="14.71" hidden="0" customWidth="1"/>
    <col min="4" max="4" width="14.71" hidden="0" customWidth="1"/>
    <col min="5" max="5" width="14.71" hidden="0" customWidth="1"/>
    <col min="6" max="6" width="14.71" hidden="0" customWidth="1"/>
    <col min="7" max="7" width="14.71" hidden="0" customWidth="1"/>
    <col min="8" max="8" width="14.71" hidden="0" customWidth="1"/>
    <col min="9" max="9" width="14.71" hidden="0" customWidth="1"/>
    <col min="10" max="10" width="14.71" hidden="0" customWidth="1"/>
  </cols>
  <sheetData>
    <row r="1">
      <c r="A1" s="7" t="s">
        <v>108</v>
      </c>
    </row>
    <row r="2">
      <c r="A2" t="s">
        <v>42</v>
      </c>
    </row>
    <row r="3">
      <c r="A3" t="s">
        <v>67</v>
      </c>
    </row>
    <row r="4">
      <c r="A4" t="s">
        <v>109</v>
      </c>
    </row>
    <row r="5">
      <c r="A5" s="5" t="str">
        <f>=HYPERLINK("#'Table_of_contents'!A11", "Return to table of contents")</f>
      </c>
    </row>
    <row r="6">
      <c r="A6" s="3" t="s">
        <v>110</v>
      </c>
      <c r="B6" s="8" t="s">
        <v>54</v>
      </c>
      <c r="C6" s="8" t="s">
        <v>55</v>
      </c>
      <c r="D6" s="8" t="s">
        <v>56</v>
      </c>
      <c r="E6" s="8" t="s">
        <v>57</v>
      </c>
      <c r="F6" s="8" t="s">
        <v>58</v>
      </c>
      <c r="G6" s="8" t="s">
        <v>59</v>
      </c>
      <c r="H6" s="8" t="s">
        <v>60</v>
      </c>
      <c r="I6" s="8" t="s">
        <v>61</v>
      </c>
      <c r="J6" s="8" t="s">
        <v>62</v>
      </c>
    </row>
    <row r="7">
      <c r="A7" s="3" t="s">
        <v>111</v>
      </c>
      <c r="B7" s="9" t="n">
        <v>11</v>
      </c>
      <c r="C7" s="9" t="n">
        <v>10</v>
      </c>
      <c r="D7" s="9" t="n">
        <v>14</v>
      </c>
      <c r="E7" s="9" t="n">
        <v>12</v>
      </c>
      <c r="F7" s="9" t="n">
        <v>13</v>
      </c>
      <c r="G7" s="9" t="n">
        <v>14</v>
      </c>
      <c r="H7" s="9" t="n">
        <v>15</v>
      </c>
      <c r="I7" s="9" t="n">
        <v>13</v>
      </c>
      <c r="J7" s="9" t="n">
        <v>11</v>
      </c>
    </row>
    <row r="8">
      <c r="A8" s="3" t="s">
        <v>112</v>
      </c>
      <c r="B8" s="9" t="n">
        <v>139</v>
      </c>
      <c r="C8" s="9" t="n">
        <v>131</v>
      </c>
      <c r="D8" s="9" t="n">
        <v>145</v>
      </c>
      <c r="E8" s="9" t="n">
        <v>144</v>
      </c>
      <c r="F8" s="9" t="n">
        <v>155</v>
      </c>
      <c r="G8" s="9" t="n">
        <v>162</v>
      </c>
      <c r="H8" s="9" t="n">
        <v>145</v>
      </c>
      <c r="I8" s="9" t="n">
        <v>152</v>
      </c>
      <c r="J8" s="9" t="n">
        <v>146</v>
      </c>
    </row>
    <row r="9">
      <c r="A9" s="3" t="s">
        <v>113</v>
      </c>
      <c r="B9" s="9" t="n">
        <v>7</v>
      </c>
      <c r="C9" s="9" t="n">
        <v>9</v>
      </c>
      <c r="D9" s="9" t="n">
        <v>7</v>
      </c>
      <c r="E9" s="9" t="n">
        <v>8</v>
      </c>
      <c r="F9" s="9" t="n">
        <v>8</v>
      </c>
      <c r="G9" s="9" t="n">
        <v>9</v>
      </c>
      <c r="H9" s="9" t="n">
        <v>7</v>
      </c>
      <c r="I9" s="9" t="n">
        <v>6</v>
      </c>
      <c r="J9" s="9" t="n">
        <v>5</v>
      </c>
    </row>
    <row r="10">
      <c r="A10" s="3" t="s">
        <v>114</v>
      </c>
      <c r="B10" s="9" t="n">
        <v>0</v>
      </c>
      <c r="C10" s="9" t="n">
        <v>0</v>
      </c>
      <c r="D10" s="9" t="n">
        <v>0</v>
      </c>
      <c r="E10" s="9" t="n">
        <v>0</v>
      </c>
      <c r="F10" s="9" t="n">
        <v>0</v>
      </c>
      <c r="G10" s="9" t="n">
        <v>0</v>
      </c>
      <c r="H10" s="9" t="n">
        <v>0</v>
      </c>
      <c r="I10" s="9" t="n">
        <v>0</v>
      </c>
      <c r="J10" s="9" t="n">
        <v>0</v>
      </c>
    </row>
    <row r="11">
      <c r="A11" s="3" t="s">
        <v>115</v>
      </c>
      <c r="B11" s="9" t="n">
        <v>17</v>
      </c>
      <c r="C11" s="9" t="n">
        <v>17</v>
      </c>
      <c r="D11" s="9" t="n">
        <v>8</v>
      </c>
      <c r="E11" s="9" t="n">
        <v>9</v>
      </c>
      <c r="F11" s="9" t="n">
        <v>9</v>
      </c>
      <c r="G11" s="9" t="n">
        <v>8</v>
      </c>
      <c r="H11" s="9" t="n">
        <v>7</v>
      </c>
      <c r="I11" s="9" t="n">
        <v>6</v>
      </c>
      <c r="J11" s="9" t="n">
        <v>13</v>
      </c>
    </row>
    <row r="12">
      <c r="A12" s="3" t="s">
        <v>116</v>
      </c>
      <c r="B12" s="9" t="n">
        <v>174</v>
      </c>
      <c r="C12" s="9" t="n">
        <v>167</v>
      </c>
      <c r="D12" s="9" t="n">
        <v>174</v>
      </c>
      <c r="E12" s="9" t="n">
        <v>173</v>
      </c>
      <c r="F12" s="9" t="n">
        <v>185</v>
      </c>
      <c r="G12" s="9" t="n">
        <v>193</v>
      </c>
      <c r="H12" s="9" t="n">
        <v>174</v>
      </c>
      <c r="I12" s="9" t="n">
        <v>177</v>
      </c>
      <c r="J12" s="9" t="n">
        <v>175</v>
      </c>
    </row>
    <row r="13">
      <c r="A13" s="3" t="s">
        <v>46</v>
      </c>
      <c r="B13" s="9" t="n">
        <v>4014</v>
      </c>
      <c r="C13" s="9" t="n">
        <v>4108</v>
      </c>
      <c r="D13" s="9" t="n">
        <v>4137</v>
      </c>
      <c r="E13" s="9" t="n">
        <v>4136</v>
      </c>
      <c r="F13" s="9" t="n">
        <v>4238</v>
      </c>
      <c r="G13" s="9" t="n">
        <v>4258</v>
      </c>
      <c r="H13" s="9" t="n">
        <v>4279</v>
      </c>
      <c r="I13" s="9" t="n">
        <v>4272</v>
      </c>
      <c r="J13" s="9" t="n">
        <v>4202</v>
      </c>
    </row>
    <row r="14">
      <c r="A14" s="3" t="s">
        <v>117</v>
      </c>
      <c r="B14" s="10" t="n">
        <v>0.0433482810164425</v>
      </c>
      <c r="C14" s="10" t="n">
        <v>0.0406523855890945</v>
      </c>
      <c r="D14" s="10" t="n">
        <v>0.0420594633792603</v>
      </c>
      <c r="E14" s="10" t="n">
        <v>0.0418278529980658</v>
      </c>
      <c r="F14" s="10" t="n">
        <v>0.0436526663520528</v>
      </c>
      <c r="G14" s="10" t="n">
        <v>0.0453264443400658</v>
      </c>
      <c r="H14" s="10" t="n">
        <v>0.0406637064734751</v>
      </c>
      <c r="I14" s="10" t="n">
        <v>0.0414325842696629</v>
      </c>
      <c r="J14" s="10" t="n">
        <v>0.0416468348405521</v>
      </c>
    </row>
    <row r="15">
      <c r="A15" s="3" t="s">
        <v>110</v>
      </c>
      <c r="B15" s="8" t="s">
        <v>54</v>
      </c>
      <c r="C15" s="8" t="s">
        <v>55</v>
      </c>
      <c r="D15" s="8" t="s">
        <v>56</v>
      </c>
      <c r="E15" s="8" t="s">
        <v>57</v>
      </c>
      <c r="F15" s="8" t="s">
        <v>58</v>
      </c>
      <c r="G15" s="8" t="s">
        <v>59</v>
      </c>
      <c r="H15" s="8" t="s">
        <v>60</v>
      </c>
      <c r="I15" s="8" t="s">
        <v>61</v>
      </c>
      <c r="J15" s="8" t="s">
        <v>62</v>
      </c>
    </row>
    <row r="16">
      <c r="A16" s="3" t="s">
        <v>111</v>
      </c>
      <c r="B16" s="10" t="n">
        <v>0.0632183908045977</v>
      </c>
      <c r="C16" s="10" t="n">
        <v>0.0598802395209581</v>
      </c>
      <c r="D16" s="10" t="n">
        <v>0.0804597701149425</v>
      </c>
      <c r="E16" s="10" t="n">
        <v>0.069364161849711</v>
      </c>
      <c r="F16" s="10" t="n">
        <v>0.0702702702702703</v>
      </c>
      <c r="G16" s="10" t="n">
        <v>0.072538860103627</v>
      </c>
      <c r="H16" s="10" t="n">
        <v>0.0862068965517241</v>
      </c>
      <c r="I16" s="10" t="n">
        <v>0.0734463276836158</v>
      </c>
      <c r="J16" s="10" t="n">
        <v>0.0628571428571429</v>
      </c>
    </row>
    <row r="17">
      <c r="A17" s="3" t="s">
        <v>112</v>
      </c>
      <c r="B17" s="10" t="n">
        <v>0.798850574712644</v>
      </c>
      <c r="C17" s="10" t="n">
        <v>0.784431137724551</v>
      </c>
      <c r="D17" s="10" t="n">
        <v>0.833333333333333</v>
      </c>
      <c r="E17" s="10" t="n">
        <v>0.832369942196532</v>
      </c>
      <c r="F17" s="10" t="n">
        <v>0.837837837837838</v>
      </c>
      <c r="G17" s="10" t="n">
        <v>0.839378238341969</v>
      </c>
      <c r="H17" s="10" t="n">
        <v>0.833333333333333</v>
      </c>
      <c r="I17" s="10" t="n">
        <v>0.858757062146893</v>
      </c>
      <c r="J17" s="10" t="n">
        <v>0.834285714285714</v>
      </c>
    </row>
    <row r="18">
      <c r="A18" s="3" t="s">
        <v>113</v>
      </c>
      <c r="B18" s="10" t="n">
        <v>0.0402298850574713</v>
      </c>
      <c r="C18" s="10" t="n">
        <v>0.0538922155688623</v>
      </c>
      <c r="D18" s="10" t="n">
        <v>0.0402298850574713</v>
      </c>
      <c r="E18" s="10" t="n">
        <v>0.046242774566474</v>
      </c>
      <c r="F18" s="10" t="n">
        <v>0.0432432432432432</v>
      </c>
      <c r="G18" s="10" t="n">
        <v>0.0466321243523316</v>
      </c>
      <c r="H18" s="10" t="n">
        <v>0.0402298850574713</v>
      </c>
      <c r="I18" s="10" t="n">
        <v>0.0338983050847458</v>
      </c>
      <c r="J18" s="10" t="n">
        <v>0.0285714285714286</v>
      </c>
    </row>
    <row r="19">
      <c r="A19" s="3" t="s">
        <v>114</v>
      </c>
      <c r="B19" s="10" t="n">
        <v>0</v>
      </c>
      <c r="C19" s="10" t="n">
        <v>0</v>
      </c>
      <c r="D19" s="10" t="n">
        <v>0</v>
      </c>
      <c r="E19" s="10" t="n">
        <v>0</v>
      </c>
      <c r="F19" s="10" t="n">
        <v>0</v>
      </c>
      <c r="G19" s="10" t="n">
        <v>0</v>
      </c>
      <c r="H19" s="10" t="n">
        <v>0</v>
      </c>
      <c r="I19" s="10" t="n">
        <v>0</v>
      </c>
      <c r="J19" s="10" t="n">
        <v>0</v>
      </c>
    </row>
    <row r="20">
      <c r="A20" s="3" t="s">
        <v>115</v>
      </c>
      <c r="B20" s="10" t="n">
        <v>0.0977011494252874</v>
      </c>
      <c r="C20" s="10" t="n">
        <v>0.101796407185629</v>
      </c>
      <c r="D20" s="10" t="n">
        <v>0.0459770114942529</v>
      </c>
      <c r="E20" s="10" t="n">
        <v>0.0520231213872832</v>
      </c>
      <c r="F20" s="10" t="n">
        <v>0.0486486486486487</v>
      </c>
      <c r="G20" s="10" t="n">
        <v>0.0414507772020725</v>
      </c>
      <c r="H20" s="10" t="n">
        <v>0.0402298850574713</v>
      </c>
      <c r="I20" s="10" t="n">
        <v>0.0338983050847458</v>
      </c>
      <c r="J20" s="10" t="n">
        <v>0.0742857142857143</v>
      </c>
    </row>
    <row r="21">
      <c r="A21" s="3" t="s">
        <v>116</v>
      </c>
      <c r="B21" s="10" t="n">
        <v>1</v>
      </c>
      <c r="C21" s="10" t="n">
        <v>1</v>
      </c>
      <c r="D21" s="10" t="n">
        <v>1</v>
      </c>
      <c r="E21" s="10" t="n">
        <v>1</v>
      </c>
      <c r="F21" s="10" t="n">
        <v>1</v>
      </c>
      <c r="G21" s="10" t="n">
        <v>1</v>
      </c>
      <c r="H21" s="10" t="n">
        <v>1</v>
      </c>
      <c r="I21" s="10" t="n">
        <v>1</v>
      </c>
      <c r="J21" s="10" t="n">
        <v>1</v>
      </c>
    </row>
  </sheetData>
  <pageMargins left="0.7" right="0.7" top="0.75" bottom="0.75" header="0.3" footer="0.3"/>
  <pageSetup paperSize="9" orientation="portrait" horizontalDpi="300" verticalDpi="300" r:id="rId2"/>
  <tableParts count="2">
    <tablePart r:id="rId14"/>
    <tablePart r:id="rId15"/>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5.71" hidden="0" customWidth="1"/>
    <col min="2" max="2" width="11.71" hidden="0" customWidth="1"/>
    <col min="3" max="3" width="13.71" hidden="0" customWidth="1"/>
  </cols>
  <sheetData>
    <row r="1">
      <c r="A1" s="7" t="s">
        <v>118</v>
      </c>
    </row>
    <row r="2">
      <c r="A2" t="s">
        <v>42</v>
      </c>
    </row>
    <row r="3">
      <c r="A3" t="s">
        <v>21</v>
      </c>
    </row>
    <row r="4">
      <c r="A4" t="s">
        <v>43</v>
      </c>
    </row>
    <row r="5">
      <c r="A5" s="5" t="str">
        <f>=HYPERLINK("#'Table_of_contents'!A12", "Return to table of contents")</f>
      </c>
    </row>
    <row r="6">
      <c r="A6" s="3" t="s">
        <v>119</v>
      </c>
      <c r="B6" s="8" t="s">
        <v>120</v>
      </c>
      <c r="C6" s="8" t="s">
        <v>121</v>
      </c>
    </row>
    <row r="7">
      <c r="A7" s="3" t="s">
        <v>122</v>
      </c>
      <c r="B7" s="9" t="n">
        <v>828</v>
      </c>
      <c r="C7" s="9" t="n">
        <v>692</v>
      </c>
    </row>
    <row r="8">
      <c r="A8" s="3" t="s">
        <v>123</v>
      </c>
      <c r="B8" s="9" t="n">
        <v>849</v>
      </c>
      <c r="C8" s="9" t="n">
        <v>759</v>
      </c>
    </row>
    <row r="9">
      <c r="A9" s="3" t="s">
        <v>124</v>
      </c>
      <c r="B9" s="9" t="n">
        <v>621</v>
      </c>
      <c r="C9" s="9" t="n">
        <v>561</v>
      </c>
    </row>
    <row r="10">
      <c r="A10" s="3" t="s">
        <v>125</v>
      </c>
      <c r="B10" s="9" t="n">
        <v>767</v>
      </c>
      <c r="C10" s="9" t="n">
        <v>722</v>
      </c>
    </row>
    <row r="11">
      <c r="A11" s="3" t="s">
        <v>126</v>
      </c>
      <c r="B11" s="9" t="n">
        <v>704</v>
      </c>
      <c r="C11" s="9" t="n">
        <v>648</v>
      </c>
    </row>
    <row r="12">
      <c r="A12" s="3" t="s">
        <v>127</v>
      </c>
      <c r="B12" s="9" t="n">
        <v>866</v>
      </c>
      <c r="C12" s="9" t="n">
        <v>791</v>
      </c>
    </row>
    <row r="13">
      <c r="A13" s="3" t="s">
        <v>128</v>
      </c>
      <c r="B13" s="9" t="n">
        <v>648</v>
      </c>
      <c r="C13" s="9" t="n">
        <v>600</v>
      </c>
    </row>
    <row r="14">
      <c r="A14" s="3" t="s">
        <v>129</v>
      </c>
      <c r="B14" s="9" t="n">
        <v>662</v>
      </c>
      <c r="C14" s="9" t="n">
        <v>621</v>
      </c>
    </row>
    <row r="15">
      <c r="A15" s="3" t="s">
        <v>130</v>
      </c>
      <c r="B15" s="9" t="n">
        <v>850</v>
      </c>
      <c r="C15" s="9" t="n">
        <v>781</v>
      </c>
    </row>
    <row r="16">
      <c r="A16" s="3" t="s">
        <v>131</v>
      </c>
      <c r="B16" s="9" t="n">
        <v>834</v>
      </c>
      <c r="C16" s="9" t="n">
        <v>705</v>
      </c>
    </row>
    <row r="17">
      <c r="A17" s="3" t="s">
        <v>132</v>
      </c>
      <c r="B17" s="9" t="n">
        <v>610</v>
      </c>
      <c r="C17" s="9" t="n">
        <v>552</v>
      </c>
    </row>
    <row r="18">
      <c r="A18" s="3" t="s">
        <v>133</v>
      </c>
      <c r="B18" s="9" t="n">
        <v>836</v>
      </c>
      <c r="C18" s="9" t="n">
        <v>754</v>
      </c>
    </row>
    <row r="19">
      <c r="A19" s="3" t="s">
        <v>134</v>
      </c>
      <c r="B19" s="9" t="n">
        <v>833</v>
      </c>
      <c r="C19" s="9" t="n">
        <v>760</v>
      </c>
    </row>
    <row r="20">
      <c r="A20" s="3" t="s">
        <v>135</v>
      </c>
      <c r="B20" s="9" t="n">
        <v>831</v>
      </c>
      <c r="C20" s="9" t="n">
        <v>756</v>
      </c>
    </row>
    <row r="21">
      <c r="A21" s="3" t="s">
        <v>136</v>
      </c>
      <c r="B21" s="9" t="n">
        <v>644</v>
      </c>
      <c r="C21" s="9" t="n">
        <v>596</v>
      </c>
    </row>
    <row r="22">
      <c r="A22" s="3" t="s">
        <v>137</v>
      </c>
      <c r="B22" s="9" t="n">
        <v>796</v>
      </c>
      <c r="C22" s="9" t="n">
        <v>683</v>
      </c>
    </row>
  </sheetData>
  <pageMargins left="0.7" right="0.7" top="0.75" bottom="0.75" header="0.3" footer="0.3"/>
  <pageSetup paperSize="9" orientation="portrait" horizontalDpi="300" verticalDpi="300" r:id="rId2"/>
  <tableParts count="1">
    <tablePart r:id="rId16"/>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43.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s>
  <sheetData>
    <row r="1">
      <c r="A1" s="7" t="s">
        <v>138</v>
      </c>
    </row>
    <row r="2">
      <c r="A2" t="s">
        <v>42</v>
      </c>
    </row>
    <row r="3">
      <c r="A3" t="s">
        <v>67</v>
      </c>
    </row>
    <row r="4">
      <c r="A4" t="s">
        <v>43</v>
      </c>
    </row>
    <row r="5">
      <c r="A5" s="5" t="str">
        <f>=HYPERLINK("#'Table_of_contents'!A13", "Return to table of contents")</f>
      </c>
    </row>
    <row r="6">
      <c r="A6" s="3" t="s">
        <v>68</v>
      </c>
      <c r="B6" s="8" t="s">
        <v>129</v>
      </c>
      <c r="C6" s="8" t="s">
        <v>139</v>
      </c>
      <c r="D6" s="8" t="s">
        <v>140</v>
      </c>
      <c r="E6" s="8" t="s">
        <v>132</v>
      </c>
      <c r="F6" s="8" t="s">
        <v>133</v>
      </c>
      <c r="G6" s="8" t="s">
        <v>141</v>
      </c>
      <c r="H6" s="8" t="s">
        <v>142</v>
      </c>
      <c r="I6" s="8" t="s">
        <v>136</v>
      </c>
      <c r="J6" s="8" t="s">
        <v>137</v>
      </c>
    </row>
    <row r="7">
      <c r="A7" s="3" t="s">
        <v>69</v>
      </c>
      <c r="B7" s="9" t="n">
        <v>74</v>
      </c>
      <c r="C7" s="9" t="n">
        <v>100</v>
      </c>
      <c r="D7" s="9" t="n">
        <v>91</v>
      </c>
      <c r="E7" s="9" t="n">
        <v>85</v>
      </c>
      <c r="F7" s="9" t="n">
        <v>102</v>
      </c>
      <c r="G7" s="9" t="n">
        <v>106</v>
      </c>
      <c r="H7" s="9" t="n">
        <v>106</v>
      </c>
      <c r="I7" s="9" t="n">
        <v>92</v>
      </c>
      <c r="J7" s="9" t="n">
        <v>102</v>
      </c>
    </row>
    <row r="8">
      <c r="A8" s="3" t="s">
        <v>70</v>
      </c>
      <c r="B8" s="9" t="n">
        <v>122</v>
      </c>
      <c r="C8" s="9" t="n">
        <v>150</v>
      </c>
      <c r="D8" s="9" t="n">
        <v>120</v>
      </c>
      <c r="E8" s="9" t="n">
        <v>132</v>
      </c>
      <c r="F8" s="9" t="n">
        <v>171</v>
      </c>
      <c r="G8" s="9" t="n">
        <v>206</v>
      </c>
      <c r="H8" s="9" t="n">
        <v>175</v>
      </c>
      <c r="I8" s="9" t="n">
        <v>157</v>
      </c>
      <c r="J8" s="9" t="n">
        <v>138</v>
      </c>
    </row>
    <row r="9">
      <c r="A9" s="3" t="s">
        <v>74</v>
      </c>
      <c r="B9" s="9" t="n">
        <v>21</v>
      </c>
      <c r="C9" s="9" t="n">
        <v>32</v>
      </c>
      <c r="D9" s="9" t="n">
        <v>27</v>
      </c>
      <c r="E9" s="9" t="n">
        <v>20</v>
      </c>
      <c r="F9" s="9" t="n">
        <v>21</v>
      </c>
      <c r="G9" s="9" t="n">
        <v>23</v>
      </c>
      <c r="H9" s="9" t="n">
        <v>35</v>
      </c>
      <c r="I9" s="9" t="n">
        <v>13</v>
      </c>
      <c r="J9" s="9" t="n">
        <v>33</v>
      </c>
    </row>
    <row r="10">
      <c r="A10" s="3" t="s">
        <v>73</v>
      </c>
      <c r="B10" s="9" t="n">
        <v>274</v>
      </c>
      <c r="C10" s="9" t="n">
        <v>341</v>
      </c>
      <c r="D10" s="9" t="n">
        <v>315</v>
      </c>
      <c r="E10" s="9" t="n">
        <v>250</v>
      </c>
      <c r="F10" s="9" t="n">
        <v>329</v>
      </c>
      <c r="G10" s="9" t="n">
        <v>298</v>
      </c>
      <c r="H10" s="9" t="n">
        <v>293</v>
      </c>
      <c r="I10" s="9" t="n">
        <v>228</v>
      </c>
      <c r="J10" s="9" t="n">
        <v>279</v>
      </c>
    </row>
    <row r="11">
      <c r="A11" s="3" t="s">
        <v>77</v>
      </c>
      <c r="B11" s="9" t="n">
        <v>144</v>
      </c>
      <c r="C11" s="9" t="n">
        <v>209</v>
      </c>
      <c r="D11" s="9" t="n">
        <v>248</v>
      </c>
      <c r="E11" s="9" t="n">
        <v>104</v>
      </c>
      <c r="F11" s="9" t="n">
        <v>179</v>
      </c>
      <c r="G11" s="9" t="n">
        <v>183</v>
      </c>
      <c r="H11" s="9" t="n">
        <v>203</v>
      </c>
      <c r="I11" s="9" t="n">
        <v>124</v>
      </c>
      <c r="J11" s="9" t="n">
        <v>204</v>
      </c>
    </row>
    <row r="12">
      <c r="A12" s="3" t="s">
        <v>143</v>
      </c>
      <c r="B12" s="9" t="n">
        <v>27</v>
      </c>
      <c r="C12" s="9" t="n">
        <v>18</v>
      </c>
      <c r="D12" s="9" t="n">
        <v>33</v>
      </c>
      <c r="E12" s="9" t="n">
        <v>19</v>
      </c>
      <c r="F12" s="9" t="n">
        <v>34</v>
      </c>
      <c r="G12" s="9" t="n">
        <v>17</v>
      </c>
      <c r="H12" s="9" t="n">
        <v>19</v>
      </c>
      <c r="I12" s="9" t="n">
        <v>30</v>
      </c>
      <c r="J12" s="9" t="n">
        <v>40</v>
      </c>
    </row>
    <row r="13">
      <c r="A13" s="3" t="s">
        <v>45</v>
      </c>
      <c r="B13" s="9" t="n">
        <v>662</v>
      </c>
      <c r="C13" s="9" t="n">
        <v>850</v>
      </c>
      <c r="D13" s="9" t="n">
        <v>834</v>
      </c>
      <c r="E13" s="9" t="n">
        <v>610</v>
      </c>
      <c r="F13" s="9" t="n">
        <v>836</v>
      </c>
      <c r="G13" s="9" t="n">
        <v>833</v>
      </c>
      <c r="H13" s="9" t="n">
        <v>831</v>
      </c>
      <c r="I13" s="9" t="n">
        <v>644</v>
      </c>
      <c r="J13" s="9" t="n">
        <v>796</v>
      </c>
    </row>
    <row r="14">
      <c r="A14" s="3" t="s">
        <v>68</v>
      </c>
      <c r="B14" s="8" t="s">
        <v>129</v>
      </c>
      <c r="C14" s="8" t="s">
        <v>139</v>
      </c>
      <c r="D14" s="8" t="s">
        <v>140</v>
      </c>
      <c r="E14" s="8" t="s">
        <v>132</v>
      </c>
      <c r="F14" s="8" t="s">
        <v>133</v>
      </c>
      <c r="G14" s="8" t="s">
        <v>141</v>
      </c>
      <c r="H14" s="8" t="s">
        <v>142</v>
      </c>
      <c r="I14" s="8" t="s">
        <v>136</v>
      </c>
      <c r="J14" s="8" t="s">
        <v>137</v>
      </c>
    </row>
    <row r="15">
      <c r="A15" s="3" t="s">
        <v>69</v>
      </c>
      <c r="B15" s="10" t="n">
        <v>0.11178247734139</v>
      </c>
      <c r="C15" s="10" t="n">
        <v>0.117647058823529</v>
      </c>
      <c r="D15" s="10" t="n">
        <v>0.109112709832134</v>
      </c>
      <c r="E15" s="10" t="n">
        <v>0.139344262295082</v>
      </c>
      <c r="F15" s="10" t="n">
        <v>0.12200956937799</v>
      </c>
      <c r="G15" s="10" t="n">
        <v>0.127250900360144</v>
      </c>
      <c r="H15" s="10" t="n">
        <v>0.127557160048135</v>
      </c>
      <c r="I15" s="10" t="n">
        <v>0.142857142857143</v>
      </c>
      <c r="J15" s="10" t="n">
        <v>0.128140703517588</v>
      </c>
    </row>
    <row r="16">
      <c r="A16" s="3" t="s">
        <v>70</v>
      </c>
      <c r="B16" s="10" t="n">
        <v>0.18429003021148</v>
      </c>
      <c r="C16" s="10" t="n">
        <v>0.176470588235294</v>
      </c>
      <c r="D16" s="10" t="n">
        <v>0.143884892086331</v>
      </c>
      <c r="E16" s="10" t="n">
        <v>0.216393442622951</v>
      </c>
      <c r="F16" s="10" t="n">
        <v>0.204545454545455</v>
      </c>
      <c r="G16" s="10" t="n">
        <v>0.247298919567827</v>
      </c>
      <c r="H16" s="10" t="n">
        <v>0.210589651022864</v>
      </c>
      <c r="I16" s="10" t="n">
        <v>0.243788819875776</v>
      </c>
      <c r="J16" s="10" t="n">
        <v>0.173366834170854</v>
      </c>
    </row>
    <row r="17">
      <c r="A17" s="3" t="s">
        <v>74</v>
      </c>
      <c r="B17" s="10" t="n">
        <v>0.0317220543806647</v>
      </c>
      <c r="C17" s="10" t="n">
        <v>0.0376470588235294</v>
      </c>
      <c r="D17" s="10" t="n">
        <v>0.0323741007194245</v>
      </c>
      <c r="E17" s="10" t="n">
        <v>0.0327868852459016</v>
      </c>
      <c r="F17" s="10" t="n">
        <v>0.0251196172248804</v>
      </c>
      <c r="G17" s="10" t="n">
        <v>0.0276110444177671</v>
      </c>
      <c r="H17" s="10" t="n">
        <v>0.0421179302045728</v>
      </c>
      <c r="I17" s="10" t="n">
        <v>0.0201863354037267</v>
      </c>
      <c r="J17" s="10" t="n">
        <v>0.0414572864321608</v>
      </c>
    </row>
    <row r="18">
      <c r="A18" s="3" t="s">
        <v>73</v>
      </c>
      <c r="B18" s="10" t="n">
        <v>0.413897280966767</v>
      </c>
      <c r="C18" s="10" t="n">
        <v>0.401176470588235</v>
      </c>
      <c r="D18" s="10" t="n">
        <v>0.377697841726619</v>
      </c>
      <c r="E18" s="10" t="n">
        <v>0.409836065573771</v>
      </c>
      <c r="F18" s="10" t="n">
        <v>0.393540669856459</v>
      </c>
      <c r="G18" s="10" t="n">
        <v>0.357743097238896</v>
      </c>
      <c r="H18" s="10" t="n">
        <v>0.352587244283995</v>
      </c>
      <c r="I18" s="10" t="n">
        <v>0.354037267080745</v>
      </c>
      <c r="J18" s="10" t="n">
        <v>0.350502512562814</v>
      </c>
    </row>
    <row r="19">
      <c r="A19" s="3" t="s">
        <v>77</v>
      </c>
      <c r="B19" s="10" t="n">
        <v>0.217522658610272</v>
      </c>
      <c r="C19" s="10" t="n">
        <v>0.245882352941176</v>
      </c>
      <c r="D19" s="10" t="n">
        <v>0.297362110311751</v>
      </c>
      <c r="E19" s="10" t="n">
        <v>0.170491803278689</v>
      </c>
      <c r="F19" s="10" t="n">
        <v>0.214114832535885</v>
      </c>
      <c r="G19" s="10" t="n">
        <v>0.21968787515006</v>
      </c>
      <c r="H19" s="10" t="n">
        <v>0.244283995186522</v>
      </c>
      <c r="I19" s="10" t="n">
        <v>0.192546583850932</v>
      </c>
      <c r="J19" s="10" t="n">
        <v>0.256281407035176</v>
      </c>
    </row>
    <row r="20">
      <c r="A20" s="3" t="s">
        <v>143</v>
      </c>
      <c r="B20" s="10" t="n">
        <v>0.040785498489426</v>
      </c>
      <c r="C20" s="10" t="n">
        <v>0.0211764705882353</v>
      </c>
      <c r="D20" s="10" t="n">
        <v>0.039568345323741</v>
      </c>
      <c r="E20" s="10" t="n">
        <v>0.0311475409836066</v>
      </c>
      <c r="F20" s="10" t="n">
        <v>0.0406698564593301</v>
      </c>
      <c r="G20" s="10" t="n">
        <v>0.0204081632653061</v>
      </c>
      <c r="H20" s="10" t="n">
        <v>0.022864019253911</v>
      </c>
      <c r="I20" s="10" t="n">
        <v>0.046583850931677</v>
      </c>
      <c r="J20" s="10" t="n">
        <v>0.050251256281407</v>
      </c>
    </row>
    <row r="21">
      <c r="A21" s="3" t="s">
        <v>45</v>
      </c>
      <c r="B21" s="10" t="n">
        <v>1</v>
      </c>
      <c r="C21" s="10" t="n">
        <v>1</v>
      </c>
      <c r="D21" s="10" t="n">
        <v>1</v>
      </c>
      <c r="E21" s="10" t="n">
        <v>1</v>
      </c>
      <c r="F21" s="10" t="n">
        <v>1</v>
      </c>
      <c r="G21" s="10" t="n">
        <v>1</v>
      </c>
      <c r="H21" s="10" t="n">
        <v>1</v>
      </c>
      <c r="I21" s="10" t="n">
        <v>1</v>
      </c>
      <c r="J21" s="10" t="n">
        <v>1</v>
      </c>
    </row>
  </sheetData>
  <pageMargins left="0.7" right="0.7" top="0.75" bottom="0.75" header="0.3" footer="0.3"/>
  <pageSetup paperSize="9" orientation="portrait" horizontalDpi="300" verticalDpi="300" r:id="rId2"/>
  <tableParts count="2">
    <tablePart r:id="rId17"/>
    <tablePart r:id="rId18"/>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5.71" hidden="0" customWidth="1"/>
    <col min="2" max="2" width="12.71" hidden="0" customWidth="1"/>
    <col min="3" max="3" width="12.71" hidden="0" customWidth="1"/>
  </cols>
  <sheetData>
    <row r="1">
      <c r="A1" s="7" t="s">
        <v>144</v>
      </c>
    </row>
    <row r="2">
      <c r="A2" t="s">
        <v>42</v>
      </c>
    </row>
    <row r="3">
      <c r="A3" t="s">
        <v>21</v>
      </c>
    </row>
    <row r="4">
      <c r="A4" t="s">
        <v>43</v>
      </c>
    </row>
    <row r="5">
      <c r="A5" s="5" t="str">
        <f>=HYPERLINK("#'Table_of_contents'!A14", "Return to table of contents")</f>
      </c>
    </row>
    <row r="6">
      <c r="A6" s="3" t="s">
        <v>119</v>
      </c>
      <c r="B6" s="8" t="s">
        <v>145</v>
      </c>
      <c r="C6" s="8" t="s">
        <v>146</v>
      </c>
    </row>
    <row r="7">
      <c r="A7" s="3" t="s">
        <v>122</v>
      </c>
      <c r="B7" s="9" t="n">
        <v>2074</v>
      </c>
      <c r="C7" s="9" t="n">
        <v>1663</v>
      </c>
    </row>
    <row r="8">
      <c r="A8" s="3" t="s">
        <v>123</v>
      </c>
      <c r="B8" s="9" t="n">
        <v>2478</v>
      </c>
      <c r="C8" s="9" t="n">
        <v>1976</v>
      </c>
    </row>
    <row r="9">
      <c r="A9" s="3" t="s">
        <v>124</v>
      </c>
      <c r="B9" s="9" t="n">
        <v>2091</v>
      </c>
      <c r="C9" s="9" t="n">
        <v>1523</v>
      </c>
    </row>
    <row r="10">
      <c r="A10" s="3" t="s">
        <v>125</v>
      </c>
      <c r="B10" s="9" t="n">
        <v>2606</v>
      </c>
      <c r="C10" s="9" t="n">
        <v>2008</v>
      </c>
    </row>
    <row r="11">
      <c r="A11" s="3" t="s">
        <v>126</v>
      </c>
      <c r="B11" s="9" t="n">
        <v>2088</v>
      </c>
      <c r="C11" s="9" t="n">
        <v>1589</v>
      </c>
    </row>
    <row r="12">
      <c r="A12" s="3" t="s">
        <v>127</v>
      </c>
      <c r="B12" s="9" t="n">
        <v>2456</v>
      </c>
      <c r="C12" s="9" t="n">
        <v>1872</v>
      </c>
    </row>
    <row r="13">
      <c r="A13" s="3" t="s">
        <v>128</v>
      </c>
      <c r="B13" s="9" t="n">
        <v>2120</v>
      </c>
      <c r="C13" s="9" t="n">
        <v>1608</v>
      </c>
    </row>
    <row r="14">
      <c r="A14" s="3" t="s">
        <v>129</v>
      </c>
      <c r="B14" s="9" t="n">
        <v>2349</v>
      </c>
      <c r="C14" s="9" t="n">
        <v>1765</v>
      </c>
    </row>
    <row r="15">
      <c r="A15" s="3" t="s">
        <v>130</v>
      </c>
      <c r="B15" s="9" t="n">
        <v>2514</v>
      </c>
      <c r="C15" s="9" t="n">
        <v>1856</v>
      </c>
    </row>
    <row r="16">
      <c r="A16" s="3" t="s">
        <v>131</v>
      </c>
      <c r="B16" s="9" t="n">
        <v>2168</v>
      </c>
      <c r="C16" s="9" t="n">
        <v>1691</v>
      </c>
    </row>
    <row r="17">
      <c r="A17" s="3" t="s">
        <v>132</v>
      </c>
      <c r="B17" s="9" t="n">
        <v>1844</v>
      </c>
      <c r="C17" s="9" t="n">
        <v>1429</v>
      </c>
    </row>
    <row r="18">
      <c r="A18" s="3" t="s">
        <v>133</v>
      </c>
      <c r="B18" s="9" t="n">
        <v>2106</v>
      </c>
      <c r="C18" s="9" t="n">
        <v>1664</v>
      </c>
    </row>
    <row r="19">
      <c r="A19" s="3" t="s">
        <v>134</v>
      </c>
      <c r="B19" s="9" t="n">
        <v>2035</v>
      </c>
      <c r="C19" s="9" t="n">
        <v>1637</v>
      </c>
    </row>
    <row r="20">
      <c r="A20" s="3" t="s">
        <v>135</v>
      </c>
      <c r="B20" s="9" t="n">
        <v>2160</v>
      </c>
      <c r="C20" s="9" t="n">
        <v>1680</v>
      </c>
    </row>
    <row r="21">
      <c r="A21" s="3" t="s">
        <v>136</v>
      </c>
      <c r="B21" s="9" t="n">
        <v>1892</v>
      </c>
      <c r="C21" s="9" t="n">
        <v>1486</v>
      </c>
    </row>
    <row r="22">
      <c r="A22" s="3" t="s">
        <v>137</v>
      </c>
      <c r="B22" s="9" t="n">
        <v>2041</v>
      </c>
      <c r="C22" s="9" t="n">
        <v>1599</v>
      </c>
    </row>
  </sheetData>
  <pageMargins left="0.7" right="0.7" top="0.75" bottom="0.75" header="0.3" footer="0.3"/>
  <pageSetup paperSize="9" orientation="portrait" horizontalDpi="300" verticalDpi="300" r:id="rId2"/>
  <tableParts count="1">
    <tablePart r:id="rId19"/>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49.71" hidden="0" customWidth="1"/>
    <col min="2" max="2" width="11.71" hidden="0" customWidth="1"/>
    <col min="3" max="3" width="11.71" hidden="0" customWidth="1"/>
    <col min="4" max="4" width="11.71" hidden="0" customWidth="1"/>
    <col min="5" max="5" width="11.71" hidden="0" customWidth="1"/>
    <col min="6" max="6" width="11.71" hidden="0" customWidth="1"/>
    <col min="7" max="7" width="11.71" hidden="0" customWidth="1"/>
    <col min="8" max="8" width="11.71" hidden="0" customWidth="1"/>
    <col min="9" max="9" width="11.71" hidden="0" customWidth="1"/>
    <col min="10" max="10" width="11.71" hidden="0" customWidth="1"/>
  </cols>
  <sheetData>
    <row r="1">
      <c r="A1" s="7" t="s">
        <v>147</v>
      </c>
    </row>
    <row r="2">
      <c r="A2" t="s">
        <v>42</v>
      </c>
    </row>
    <row r="3">
      <c r="A3" t="s">
        <v>67</v>
      </c>
    </row>
    <row r="4">
      <c r="A4" t="s">
        <v>148</v>
      </c>
    </row>
    <row r="5">
      <c r="A5" s="5" t="str">
        <f>=HYPERLINK("#'Table_of_contents'!A15", "Return to table of contents")</f>
      </c>
    </row>
    <row r="6">
      <c r="A6" s="3" t="s">
        <v>149</v>
      </c>
      <c r="B6" s="8" t="s">
        <v>129</v>
      </c>
      <c r="C6" s="8" t="s">
        <v>139</v>
      </c>
      <c r="D6" s="8" t="s">
        <v>140</v>
      </c>
      <c r="E6" s="8" t="s">
        <v>132</v>
      </c>
      <c r="F6" s="8" t="s">
        <v>133</v>
      </c>
      <c r="G6" s="8" t="s">
        <v>141</v>
      </c>
      <c r="H6" s="8" t="s">
        <v>142</v>
      </c>
      <c r="I6" s="8" t="s">
        <v>136</v>
      </c>
      <c r="J6" s="8" t="s">
        <v>137</v>
      </c>
    </row>
    <row r="7">
      <c r="A7" s="3" t="s">
        <v>150</v>
      </c>
      <c r="B7" s="9" t="n">
        <v>205</v>
      </c>
      <c r="C7" s="9" t="n">
        <v>210</v>
      </c>
      <c r="D7" s="9" t="n">
        <v>203</v>
      </c>
      <c r="E7" s="9" t="n">
        <v>150</v>
      </c>
      <c r="F7" s="9" t="n">
        <v>189</v>
      </c>
      <c r="G7" s="9" t="n">
        <v>164</v>
      </c>
      <c r="H7" s="9" t="n">
        <v>182</v>
      </c>
      <c r="I7" s="9" t="n">
        <v>179</v>
      </c>
      <c r="J7" s="9" t="n">
        <v>157</v>
      </c>
    </row>
    <row r="8">
      <c r="A8" s="3" t="s">
        <v>151</v>
      </c>
      <c r="B8" s="9" t="n">
        <v>197</v>
      </c>
      <c r="C8" s="9" t="n">
        <v>194</v>
      </c>
      <c r="D8" s="9" t="n">
        <v>184</v>
      </c>
      <c r="E8" s="9" t="n">
        <v>164</v>
      </c>
      <c r="F8" s="9" t="n">
        <v>158</v>
      </c>
      <c r="G8" s="9" t="n">
        <v>150</v>
      </c>
      <c r="H8" s="9" t="n">
        <v>128</v>
      </c>
      <c r="I8" s="9" t="n">
        <v>140</v>
      </c>
      <c r="J8" s="9" t="n">
        <v>159</v>
      </c>
    </row>
    <row r="9">
      <c r="A9" s="3" t="s">
        <v>152</v>
      </c>
      <c r="B9" s="9" t="n">
        <v>321</v>
      </c>
      <c r="C9" s="9" t="n">
        <v>337</v>
      </c>
      <c r="D9" s="9" t="n">
        <v>327</v>
      </c>
      <c r="E9" s="9" t="n">
        <v>193</v>
      </c>
      <c r="F9" s="9" t="n">
        <v>319</v>
      </c>
      <c r="G9" s="9" t="n">
        <v>315</v>
      </c>
      <c r="H9" s="9" t="n">
        <v>341</v>
      </c>
      <c r="I9" s="9" t="n">
        <v>217</v>
      </c>
      <c r="J9" s="9" t="n">
        <v>373</v>
      </c>
    </row>
    <row r="10">
      <c r="A10" s="3" t="s">
        <v>153</v>
      </c>
      <c r="B10" s="9" t="n">
        <v>897</v>
      </c>
      <c r="C10" s="9" t="n">
        <v>843</v>
      </c>
      <c r="D10" s="9" t="n">
        <v>739</v>
      </c>
      <c r="E10" s="9" t="n">
        <v>749</v>
      </c>
      <c r="F10" s="9" t="n">
        <v>776</v>
      </c>
      <c r="G10" s="9" t="n">
        <v>776</v>
      </c>
      <c r="H10" s="9" t="n">
        <v>762</v>
      </c>
      <c r="I10" s="9" t="n">
        <v>730</v>
      </c>
      <c r="J10" s="9" t="n">
        <v>641</v>
      </c>
    </row>
    <row r="11">
      <c r="A11" s="3" t="s">
        <v>154</v>
      </c>
      <c r="B11" s="9" t="s">
        <v>155</v>
      </c>
      <c r="C11" s="9" t="n">
        <v>88</v>
      </c>
      <c r="D11" s="9" t="n">
        <v>107</v>
      </c>
      <c r="E11" s="9" t="n">
        <v>65</v>
      </c>
      <c r="F11" s="9" t="n">
        <v>133</v>
      </c>
      <c r="G11" s="9" t="n">
        <v>133</v>
      </c>
      <c r="H11" s="9" t="n">
        <v>131</v>
      </c>
      <c r="I11" s="9" t="n">
        <v>107</v>
      </c>
      <c r="J11" s="9" t="n">
        <v>129</v>
      </c>
    </row>
    <row r="12">
      <c r="A12" s="3" t="s">
        <v>156</v>
      </c>
      <c r="B12" s="9" t="n">
        <v>116</v>
      </c>
      <c r="C12" s="9" t="n">
        <v>86</v>
      </c>
      <c r="D12" s="9" t="n">
        <v>104</v>
      </c>
      <c r="E12" s="9" t="n">
        <v>86</v>
      </c>
      <c r="F12" s="9" t="n">
        <v>57</v>
      </c>
      <c r="G12" s="9" t="n">
        <v>81</v>
      </c>
      <c r="H12" s="9" t="n">
        <v>108</v>
      </c>
      <c r="I12" s="9" t="n">
        <v>94</v>
      </c>
      <c r="J12" s="9" t="n">
        <v>119</v>
      </c>
    </row>
    <row r="13">
      <c r="A13" s="3" t="s">
        <v>157</v>
      </c>
      <c r="B13" s="9" t="n">
        <v>584</v>
      </c>
      <c r="C13" s="9" t="n">
        <v>658</v>
      </c>
      <c r="D13" s="9" t="n">
        <v>477</v>
      </c>
      <c r="E13" s="9" t="n">
        <v>415</v>
      </c>
      <c r="F13" s="9" t="n">
        <v>442</v>
      </c>
      <c r="G13" s="9" t="n">
        <v>398</v>
      </c>
      <c r="H13" s="9" t="n">
        <v>480</v>
      </c>
      <c r="I13" s="9" t="n">
        <v>406</v>
      </c>
      <c r="J13" s="9" t="n">
        <v>442</v>
      </c>
    </row>
    <row r="14">
      <c r="A14" s="3" t="s">
        <v>158</v>
      </c>
      <c r="B14" s="9" t="n">
        <v>29</v>
      </c>
      <c r="C14" s="9" t="n">
        <v>98</v>
      </c>
      <c r="D14" s="9" t="n">
        <v>27</v>
      </c>
      <c r="E14" s="9" t="n">
        <v>22</v>
      </c>
      <c r="F14" s="9" t="n">
        <v>32</v>
      </c>
      <c r="G14" s="9" t="n">
        <v>18</v>
      </c>
      <c r="H14" s="9" t="n">
        <v>28</v>
      </c>
      <c r="I14" s="9" t="n">
        <v>19</v>
      </c>
      <c r="J14" s="9" t="n">
        <v>21</v>
      </c>
    </row>
    <row r="15">
      <c r="A15" s="3" t="s">
        <v>145</v>
      </c>
      <c r="B15" s="9" t="n">
        <v>2349</v>
      </c>
      <c r="C15" s="9" t="n">
        <v>2514</v>
      </c>
      <c r="D15" s="9" t="n">
        <v>2168</v>
      </c>
      <c r="E15" s="9" t="n">
        <v>1844</v>
      </c>
      <c r="F15" s="9" t="n">
        <v>2106</v>
      </c>
      <c r="G15" s="9" t="n">
        <v>2035</v>
      </c>
      <c r="H15" s="9" t="n">
        <v>2160</v>
      </c>
      <c r="I15" s="9" t="n">
        <v>1892</v>
      </c>
      <c r="J15" s="9" t="n">
        <v>2041</v>
      </c>
    </row>
    <row r="16">
      <c r="A16" s="3" t="s">
        <v>146</v>
      </c>
      <c r="B16" s="9" t="n">
        <v>1765</v>
      </c>
      <c r="C16" s="9" t="n">
        <v>1856</v>
      </c>
      <c r="D16" s="9" t="n">
        <v>1691</v>
      </c>
      <c r="E16" s="9" t="n">
        <v>1429</v>
      </c>
      <c r="F16" s="9" t="n">
        <v>1664</v>
      </c>
      <c r="G16" s="9" t="n">
        <v>1637</v>
      </c>
      <c r="H16" s="9" t="n">
        <v>1680</v>
      </c>
      <c r="I16" s="9" t="n">
        <v>1486</v>
      </c>
      <c r="J16" s="9" t="n">
        <v>1599</v>
      </c>
    </row>
    <row r="17">
      <c r="A17" s="3" t="s">
        <v>149</v>
      </c>
      <c r="B17" s="8" t="s">
        <v>129</v>
      </c>
      <c r="C17" s="8" t="s">
        <v>139</v>
      </c>
      <c r="D17" s="8" t="s">
        <v>140</v>
      </c>
      <c r="E17" s="8" t="s">
        <v>132</v>
      </c>
      <c r="F17" s="8" t="s">
        <v>133</v>
      </c>
      <c r="G17" s="8" t="s">
        <v>141</v>
      </c>
      <c r="H17" s="8" t="s">
        <v>142</v>
      </c>
      <c r="I17" s="8" t="s">
        <v>136</v>
      </c>
      <c r="J17" s="8" t="s">
        <v>137</v>
      </c>
    </row>
    <row r="18">
      <c r="A18" s="3" t="s">
        <v>150</v>
      </c>
      <c r="B18" s="10" t="n">
        <v>0.11614730878187</v>
      </c>
      <c r="C18" s="10" t="n">
        <v>0.113146551724138</v>
      </c>
      <c r="D18" s="10" t="n">
        <v>0.120047309284447</v>
      </c>
      <c r="E18" s="10" t="n">
        <v>0.104968509447166</v>
      </c>
      <c r="F18" s="10" t="n">
        <v>0.113581730769231</v>
      </c>
      <c r="G18" s="10" t="n">
        <v>0.100183262064753</v>
      </c>
      <c r="H18" s="10" t="n">
        <v>0.108333333333333</v>
      </c>
      <c r="I18" s="10" t="n">
        <v>0.120457604306864</v>
      </c>
      <c r="J18" s="10" t="n">
        <v>0.0981863664790494</v>
      </c>
    </row>
    <row r="19">
      <c r="A19" s="3" t="s">
        <v>151</v>
      </c>
      <c r="B19" s="10" t="n">
        <v>0.111614730878187</v>
      </c>
      <c r="C19" s="10" t="n">
        <v>0.104525862068966</v>
      </c>
      <c r="D19" s="10" t="n">
        <v>0.108811354228267</v>
      </c>
      <c r="E19" s="10" t="n">
        <v>0.114765570328901</v>
      </c>
      <c r="F19" s="10" t="n">
        <v>0.0949519230769231</v>
      </c>
      <c r="G19" s="10" t="n">
        <v>0.0916310323762981</v>
      </c>
      <c r="H19" s="10" t="n">
        <v>0.0761904761904762</v>
      </c>
      <c r="I19" s="10" t="n">
        <v>0.0942126514131898</v>
      </c>
      <c r="J19" s="10" t="n">
        <v>0.099437148217636</v>
      </c>
    </row>
    <row r="20">
      <c r="A20" s="3" t="s">
        <v>152</v>
      </c>
      <c r="B20" s="10" t="n">
        <v>0.181869688385269</v>
      </c>
      <c r="C20" s="10" t="n">
        <v>0.181573275862069</v>
      </c>
      <c r="D20" s="10" t="n">
        <v>0.19337670017741</v>
      </c>
      <c r="E20" s="10" t="n">
        <v>0.135059482155353</v>
      </c>
      <c r="F20" s="10" t="n">
        <v>0.191706730769231</v>
      </c>
      <c r="G20" s="10" t="n">
        <v>0.192425167990226</v>
      </c>
      <c r="H20" s="10" t="n">
        <v>0.20297619047619</v>
      </c>
      <c r="I20" s="10" t="n">
        <v>0.146029609690444</v>
      </c>
      <c r="J20" s="10" t="n">
        <v>0.233270794246404</v>
      </c>
    </row>
    <row r="21">
      <c r="A21" s="3" t="s">
        <v>153</v>
      </c>
      <c r="B21" s="10" t="n">
        <v>0.508215297450425</v>
      </c>
      <c r="C21" s="10" t="n">
        <v>0.454202586206897</v>
      </c>
      <c r="D21" s="10" t="n">
        <v>0.437019515079834</v>
      </c>
      <c r="E21" s="10" t="n">
        <v>0.524142757172848</v>
      </c>
      <c r="F21" s="10" t="n">
        <v>0.466346153846154</v>
      </c>
      <c r="G21" s="10" t="n">
        <v>0.474037874160049</v>
      </c>
      <c r="H21" s="10" t="n">
        <v>0.453571428571429</v>
      </c>
      <c r="I21" s="10" t="n">
        <v>0.491251682368775</v>
      </c>
      <c r="J21" s="10" t="n">
        <v>0.400875547217011</v>
      </c>
    </row>
    <row r="22">
      <c r="A22" s="3" t="s">
        <v>154</v>
      </c>
      <c r="B22" s="10" t="s">
        <v>155</v>
      </c>
      <c r="C22" s="10" t="n">
        <v>0.0474137931034483</v>
      </c>
      <c r="D22" s="10" t="n">
        <v>0.0632761679479598</v>
      </c>
      <c r="E22" s="10" t="n">
        <v>0.0454863540937719</v>
      </c>
      <c r="F22" s="10" t="n">
        <v>0.0799278846153846</v>
      </c>
      <c r="G22" s="10" t="n">
        <v>0.0812461820403177</v>
      </c>
      <c r="H22" s="10" t="n">
        <v>0.0779761904761905</v>
      </c>
      <c r="I22" s="10" t="n">
        <v>0.0720053835800808</v>
      </c>
      <c r="J22" s="10" t="n">
        <v>0.0806754221388368</v>
      </c>
    </row>
    <row r="23">
      <c r="A23" s="3" t="s">
        <v>156</v>
      </c>
      <c r="B23" s="10" t="n">
        <v>0.0657223796033994</v>
      </c>
      <c r="C23" s="10" t="n">
        <v>0.0463362068965517</v>
      </c>
      <c r="D23" s="10" t="n">
        <v>0.0615020697811946</v>
      </c>
      <c r="E23" s="10" t="n">
        <v>0.0601819454163751</v>
      </c>
      <c r="F23" s="10" t="n">
        <v>0.0342548076923077</v>
      </c>
      <c r="G23" s="10" t="n">
        <v>0.049480757483201</v>
      </c>
      <c r="H23" s="10" t="n">
        <v>0.0642857142857143</v>
      </c>
      <c r="I23" s="10" t="n">
        <v>0.063257065948856</v>
      </c>
      <c r="J23" s="10" t="n">
        <v>0.0744215134459037</v>
      </c>
    </row>
    <row r="24">
      <c r="A24" s="3" t="s">
        <v>158</v>
      </c>
      <c r="B24" s="10" t="n">
        <v>0.0164305949008499</v>
      </c>
      <c r="C24" s="10" t="n">
        <v>0.052801724137931</v>
      </c>
      <c r="D24" s="10" t="n">
        <v>0.015966883500887</v>
      </c>
      <c r="E24" s="10" t="n">
        <v>0.0153953813855843</v>
      </c>
      <c r="F24" s="10" t="n">
        <v>0.0192307692307692</v>
      </c>
      <c r="G24" s="10" t="n">
        <v>0.0109957238851558</v>
      </c>
      <c r="H24" s="10" t="n">
        <v>0.0166666666666667</v>
      </c>
      <c r="I24" s="10" t="n">
        <v>0.01278600269179</v>
      </c>
      <c r="J24" s="10" t="n">
        <v>0.0131332082551595</v>
      </c>
    </row>
    <row r="25">
      <c r="A25" s="3" t="s">
        <v>146</v>
      </c>
      <c r="B25" s="10" t="n">
        <v>1</v>
      </c>
      <c r="C25" s="10" t="n">
        <v>1</v>
      </c>
      <c r="D25" s="10" t="n">
        <v>1</v>
      </c>
      <c r="E25" s="10" t="n">
        <v>1</v>
      </c>
      <c r="F25" s="10" t="n">
        <v>1</v>
      </c>
      <c r="G25" s="10" t="n">
        <v>1</v>
      </c>
      <c r="H25" s="10" t="n">
        <v>1</v>
      </c>
      <c r="I25" s="10" t="n">
        <v>1</v>
      </c>
      <c r="J25" s="10" t="n">
        <v>1</v>
      </c>
    </row>
  </sheetData>
  <pageMargins left="0.7" right="0.7" top="0.75" bottom="0.75" header="0.3" footer="0.3"/>
  <pageSetup paperSize="9" orientation="portrait" horizontalDpi="300" verticalDpi="300" r:id="rId2"/>
  <tableParts count="2">
    <tablePart r:id="rId20"/>
    <tablePart r:id="rId21"/>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5.71" hidden="0" customWidth="1"/>
    <col min="2" max="2" width="12.71" hidden="0" customWidth="1"/>
    <col min="3" max="3" width="12.71" hidden="0" customWidth="1"/>
  </cols>
  <sheetData>
    <row r="1">
      <c r="A1" s="7" t="s">
        <v>159</v>
      </c>
    </row>
    <row r="2">
      <c r="A2" t="s">
        <v>42</v>
      </c>
    </row>
    <row r="3">
      <c r="A3" t="s">
        <v>21</v>
      </c>
    </row>
    <row r="4">
      <c r="A4" t="s">
        <v>43</v>
      </c>
    </row>
    <row r="5">
      <c r="A5" s="5" t="str">
        <f>=HYPERLINK("#'Table_of_contents'!A16", "Return to table of contents")</f>
      </c>
    </row>
    <row r="6">
      <c r="A6" s="3" t="s">
        <v>119</v>
      </c>
      <c r="B6" s="8" t="s">
        <v>160</v>
      </c>
      <c r="C6" s="8" t="s">
        <v>161</v>
      </c>
    </row>
    <row r="7">
      <c r="A7" s="3" t="s">
        <v>122</v>
      </c>
      <c r="B7" s="9" t="n">
        <v>368</v>
      </c>
      <c r="C7" s="9" t="n">
        <v>57</v>
      </c>
    </row>
    <row r="8">
      <c r="A8" s="3" t="s">
        <v>123</v>
      </c>
      <c r="B8" s="9" t="n">
        <v>370</v>
      </c>
      <c r="C8" s="9" t="n">
        <v>44</v>
      </c>
    </row>
    <row r="9">
      <c r="A9" s="3" t="s">
        <v>124</v>
      </c>
      <c r="B9" s="9" t="n">
        <v>396</v>
      </c>
      <c r="C9" s="9" t="n">
        <v>63</v>
      </c>
    </row>
    <row r="10">
      <c r="A10" s="3" t="s">
        <v>125</v>
      </c>
      <c r="B10" s="9" t="n">
        <v>430</v>
      </c>
      <c r="C10" s="9" t="n">
        <v>99</v>
      </c>
    </row>
    <row r="11">
      <c r="A11" s="3" t="s">
        <v>126</v>
      </c>
      <c r="B11" s="9" t="n">
        <v>496</v>
      </c>
      <c r="C11" s="9" t="n">
        <v>74</v>
      </c>
    </row>
    <row r="12">
      <c r="A12" s="3" t="s">
        <v>127</v>
      </c>
      <c r="B12" s="9" t="n">
        <v>487</v>
      </c>
      <c r="C12" s="9" t="n">
        <v>76</v>
      </c>
    </row>
    <row r="13">
      <c r="A13" s="3" t="s">
        <v>128</v>
      </c>
      <c r="B13" s="9" t="n">
        <v>478</v>
      </c>
      <c r="C13" s="9" t="n">
        <v>80</v>
      </c>
    </row>
    <row r="14">
      <c r="A14" s="3" t="s">
        <v>129</v>
      </c>
      <c r="B14" s="9" t="n">
        <v>468</v>
      </c>
      <c r="C14" s="9" t="n">
        <v>75</v>
      </c>
    </row>
    <row r="15">
      <c r="A15" s="3" t="s">
        <v>130</v>
      </c>
      <c r="B15" s="9" t="n">
        <v>471</v>
      </c>
      <c r="C15" s="9" t="n">
        <v>82</v>
      </c>
    </row>
    <row r="16">
      <c r="A16" s="3" t="s">
        <v>131</v>
      </c>
      <c r="B16" s="9" t="n">
        <v>466</v>
      </c>
      <c r="C16" s="9" t="n">
        <v>85</v>
      </c>
    </row>
    <row r="17">
      <c r="A17" s="3" t="s">
        <v>132</v>
      </c>
      <c r="B17" s="9" t="n">
        <v>476</v>
      </c>
      <c r="C17" s="9" t="n">
        <v>96</v>
      </c>
    </row>
    <row r="18">
      <c r="A18" s="3" t="s">
        <v>133</v>
      </c>
      <c r="B18" s="9" t="n">
        <v>497</v>
      </c>
      <c r="C18" s="9" t="n">
        <v>83</v>
      </c>
    </row>
    <row r="19">
      <c r="A19" s="3" t="s">
        <v>134</v>
      </c>
      <c r="B19" s="9" t="n">
        <v>483</v>
      </c>
      <c r="C19" s="9" t="n">
        <v>59</v>
      </c>
    </row>
    <row r="20">
      <c r="A20" s="3" t="s">
        <v>135</v>
      </c>
      <c r="B20" s="9" t="n">
        <v>546</v>
      </c>
      <c r="C20" s="9" t="n">
        <v>128</v>
      </c>
    </row>
    <row r="21">
      <c r="A21" s="3" t="s">
        <v>136</v>
      </c>
      <c r="B21" s="9" t="n">
        <v>572</v>
      </c>
      <c r="C21" s="9" t="n">
        <v>86</v>
      </c>
    </row>
    <row r="22">
      <c r="A22" s="3" t="s">
        <v>137</v>
      </c>
      <c r="B22" s="9" t="n">
        <v>586</v>
      </c>
      <c r="C22" s="9" t="n">
        <v>94</v>
      </c>
    </row>
  </sheetData>
  <pageMargins left="0.7" right="0.7" top="0.75" bottom="0.75" header="0.3" footer="0.3"/>
  <pageSetup paperSize="9" orientation="portrait" horizontalDpi="300" verticalDpi="300" r:id="rId2"/>
  <tableParts count="1">
    <tablePart r:id="rId2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NISRA Statistical Support Branch</dc:creator>
  <cp:lastModifiedBy>NISRA Statistical Support Branch</cp:lastModifiedBy>
  <dcterms:created xsi:type="dcterms:W3CDTF">2025-02-25T11:34:42Z</dcterms:created>
  <dc:title>Probation Board for Northern Ireland (PBNI) Quarterly Caseload Statistics, Quarter 3 2024/25 Statistical Tables</dc:title>
  <dc:subject>Probation Statistics</dc:subject>
  <cp:category>Government</cp:category>
</coreProperties>
</file>